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Лист1" sheetId="2" r:id="rId2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таблица'!$A$1:$G$127</definedName>
  </definedNames>
  <calcPr fullCalcOnLoad="1"/>
</workbook>
</file>

<file path=xl/sharedStrings.xml><?xml version="1.0" encoding="utf-8"?>
<sst xmlns="http://schemas.openxmlformats.org/spreadsheetml/2006/main" count="146" uniqueCount="131">
  <si>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</si>
  <si>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</si>
  <si>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</si>
  <si>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</si>
  <si>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</si>
  <si>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</si>
  <si>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</si>
  <si>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</si>
  <si>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</si>
  <si>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</si>
  <si>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</si>
  <si>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</si>
  <si>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</si>
  <si>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</si>
  <si>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</si>
  <si>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</si>
  <si>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</si>
  <si>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</si>
  <si>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</si>
  <si>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</si>
  <si>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</si>
  <si>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</si>
  <si>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</si>
  <si>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</si>
  <si>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</si>
  <si>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</si>
  <si>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</si>
  <si>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</si>
  <si>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</si>
  <si>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</si>
  <si>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</si>
  <si>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</si>
  <si>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</si>
  <si>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</si>
  <si>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</si>
  <si>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</si>
  <si>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</si>
  <si>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</si>
  <si>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</si>
  <si>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</si>
  <si>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</si>
  <si>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</si>
  <si>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</si>
  <si>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</si>
  <si>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</si>
  <si>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</si>
  <si>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</si>
  <si>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</si>
  <si>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</si>
  <si>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</si>
  <si>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</si>
  <si>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</si>
  <si>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</si>
  <si>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</si>
  <si>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</si>
  <si>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</si>
  <si>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</si>
  <si>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</si>
  <si>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</si>
  <si>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</si>
  <si>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</si>
  <si>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</si>
  <si>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</si>
  <si>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</si>
  <si>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</si>
  <si>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</si>
  <si>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</si>
  <si>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</si>
  <si>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</si>
  <si>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</si>
  <si>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</si>
  <si>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</si>
  <si>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</si>
  <si>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</si>
  <si>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</si>
  <si>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</si>
  <si>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</si>
  <si>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</si>
  <si>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</si>
  <si>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</si>
  <si>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</si>
  <si>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</si>
  <si>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</si>
  <si>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</si>
  <si>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</si>
  <si>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</si>
  <si>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</si>
  <si>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</si>
  <si>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</si>
  <si>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</si>
  <si>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</si>
  <si>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</si>
  <si>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</si>
  <si>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</si>
  <si>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</si>
  <si>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</si>
  <si>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</si>
  <si>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</si>
  <si>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</si>
  <si>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</si>
  <si>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</si>
  <si>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</si>
  <si>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</si>
  <si>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</si>
  <si>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</si>
  <si>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</si>
  <si>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</si>
  <si>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</si>
  <si>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</si>
  <si>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</si>
  <si>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</si>
  <si>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</si>
  <si>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</si>
  <si>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</si>
  <si>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</si>
  <si>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</si>
  <si>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</si>
  <si>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>И.о. начальника отдела финансов -  Марочкина З.А.</t>
  </si>
  <si>
    <t>Глава муниципального района - Королев В.В.</t>
  </si>
  <si>
    <r>
      <t xml:space="preserve">Население на начало отчетного периода -  </t>
    </r>
    <r>
      <rPr>
        <sz val="12"/>
        <rFont val="Times New Roman"/>
        <family val="1"/>
      </rPr>
      <t xml:space="preserve">35,388 тыс.человек </t>
    </r>
  </si>
  <si>
    <t>за 9 месяцев 2023 год.</t>
  </si>
  <si>
    <t>2022 год
январь - сенябярь</t>
  </si>
  <si>
    <t>2023 год
январь - сентябрь</t>
  </si>
  <si>
    <t>водопроводные сети (км)</t>
  </si>
  <si>
    <t>приб. 517</t>
  </si>
  <si>
    <t>выб.607</t>
  </si>
  <si>
    <t>за 8 месяцев</t>
  </si>
  <si>
    <t xml:space="preserve">      - за период (январь-сентябрь*)</t>
  </si>
  <si>
    <t xml:space="preserve">      - за период (январь-сентябрь)</t>
  </si>
  <si>
    <t>+41</t>
  </si>
  <si>
    <t>на 01.09.2023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</si>
</sst>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  <numFmt numFmtId="179" formatCode="#,##0.000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BreakPreview" zoomScale="115" zoomScaleSheetLayoutView="115" zoomScalePageLayoutView="0" workbookViewId="0" topLeftCell="A70">
      <selection activeCell="E75" sqref="E75"/>
    </sheetView>
  </sheetViews>
  <sheetFormatPr defaultColWidth="9.140625" defaultRowHeight="12.75"/>
  <cols>
    <col min="1" max="1" width="41.7109375" style="18" customWidth="1"/>
    <col min="2" max="2" width="7.7109375" style="18" customWidth="1"/>
    <col min="3" max="3" width="11.421875" style="19" customWidth="1"/>
    <col min="4" max="4" width="11.00390625" style="19" customWidth="1"/>
    <col min="5" max="5" width="10.7109375" style="19" bestFit="1" customWidth="1"/>
    <col min="6" max="6" width="10.140625" style="19" customWidth="1"/>
    <col min="7" max="7" width="16.7109375" style="18" customWidth="1"/>
    <col min="8" max="16384" width="9.140625" style="19" customWidth="1"/>
  </cols>
  <sheetData>
    <row r="1" spans="1:7" ht="12.75">
      <c r="A1" s="10"/>
      <c r="B1" s="10"/>
      <c r="C1" s="11"/>
      <c r="D1" s="11"/>
      <c r="E1" s="11"/>
      <c r="F1" s="11"/>
      <c r="G1" s="1" t="s">
        <v>70</v>
      </c>
    </row>
    <row r="2" spans="1:7" ht="15.75" customHeight="1">
      <c r="A2" s="80" t="s">
        <v>118</v>
      </c>
      <c r="B2" s="81"/>
      <c r="C2" s="12"/>
      <c r="D2" s="13"/>
      <c r="E2" s="13"/>
      <c r="F2" s="11"/>
      <c r="G2" s="11"/>
    </row>
    <row r="3" spans="1:7" s="26" customFormat="1" ht="15.75" customHeight="1">
      <c r="A3" s="89"/>
      <c r="B3" s="89"/>
      <c r="C3" s="89"/>
      <c r="D3" s="89"/>
      <c r="E3" s="89"/>
      <c r="F3" s="1"/>
      <c r="G3" s="1"/>
    </row>
    <row r="4" spans="1:7" s="26" customFormat="1" ht="31.5">
      <c r="A4" s="2" t="s">
        <v>117</v>
      </c>
      <c r="B4" s="2"/>
      <c r="C4" s="3"/>
      <c r="D4" s="4"/>
      <c r="E4" s="4"/>
      <c r="F4" s="1"/>
      <c r="G4" s="1"/>
    </row>
    <row r="5" spans="1:7" s="26" customFormat="1" ht="15.75">
      <c r="A5" s="2"/>
      <c r="B5" s="2"/>
      <c r="C5" s="3"/>
      <c r="D5" s="4"/>
      <c r="E5" s="4"/>
      <c r="F5" s="1"/>
      <c r="G5" s="1"/>
    </row>
    <row r="6" spans="1:7" s="26" customFormat="1" ht="18.75" customHeight="1">
      <c r="A6" s="92" t="s">
        <v>71</v>
      </c>
      <c r="B6" s="92"/>
      <c r="C6" s="92"/>
      <c r="D6" s="92"/>
      <c r="E6" s="92"/>
      <c r="F6" s="92"/>
      <c r="G6" s="92"/>
    </row>
    <row r="7" spans="1:7" s="26" customFormat="1" ht="15.75">
      <c r="A7" s="92" t="s">
        <v>72</v>
      </c>
      <c r="B7" s="92"/>
      <c r="C7" s="92"/>
      <c r="D7" s="92"/>
      <c r="E7" s="92"/>
      <c r="F7" s="92"/>
      <c r="G7" s="92"/>
    </row>
    <row r="8" spans="1:7" s="26" customFormat="1" ht="15.75">
      <c r="A8" s="92" t="s">
        <v>68</v>
      </c>
      <c r="B8" s="92"/>
      <c r="C8" s="92"/>
      <c r="D8" s="92"/>
      <c r="E8" s="92"/>
      <c r="F8" s="92"/>
      <c r="G8" s="92"/>
    </row>
    <row r="9" spans="1:7" s="26" customFormat="1" ht="15.75">
      <c r="A9" s="92" t="s">
        <v>120</v>
      </c>
      <c r="B9" s="92"/>
      <c r="C9" s="92"/>
      <c r="D9" s="92"/>
      <c r="E9" s="92"/>
      <c r="F9" s="92"/>
      <c r="G9" s="92"/>
    </row>
    <row r="10" spans="1:7" s="26" customFormat="1" ht="15.75">
      <c r="A10" s="89" t="s">
        <v>69</v>
      </c>
      <c r="B10" s="89"/>
      <c r="C10" s="89"/>
      <c r="D10" s="89"/>
      <c r="E10" s="89"/>
      <c r="F10" s="89"/>
      <c r="G10" s="89"/>
    </row>
    <row r="11" spans="1:7" s="58" customFormat="1" ht="18" customHeight="1">
      <c r="A11" s="89" t="s">
        <v>119</v>
      </c>
      <c r="B11" s="89"/>
      <c r="C11" s="89"/>
      <c r="D11" s="89"/>
      <c r="E11" s="89"/>
      <c r="F11" s="89"/>
      <c r="G11" s="89"/>
    </row>
    <row r="12" spans="1:7" ht="13.5" customHeight="1">
      <c r="A12" s="14"/>
      <c r="B12" s="14"/>
      <c r="C12" s="14"/>
      <c r="D12" s="14"/>
      <c r="E12" s="14"/>
      <c r="F12" s="14"/>
      <c r="G12" s="14"/>
    </row>
    <row r="13" spans="1:7" ht="32.25" customHeight="1">
      <c r="A13" s="90" t="s">
        <v>73</v>
      </c>
      <c r="B13" s="90"/>
      <c r="C13" s="87" t="s">
        <v>121</v>
      </c>
      <c r="D13" s="87"/>
      <c r="E13" s="87" t="s">
        <v>122</v>
      </c>
      <c r="F13" s="87"/>
      <c r="G13" s="90" t="s">
        <v>74</v>
      </c>
    </row>
    <row r="14" spans="1:7" s="26" customFormat="1" ht="96.75" customHeight="1">
      <c r="A14" s="90"/>
      <c r="B14" s="90"/>
      <c r="C14" s="59" t="s">
        <v>96</v>
      </c>
      <c r="D14" s="59" t="s">
        <v>97</v>
      </c>
      <c r="E14" s="59" t="s">
        <v>98</v>
      </c>
      <c r="F14" s="59" t="s">
        <v>99</v>
      </c>
      <c r="G14" s="90"/>
    </row>
    <row r="15" spans="1:7" s="26" customFormat="1" ht="24.75">
      <c r="A15" s="5"/>
      <c r="B15" s="6" t="s">
        <v>75</v>
      </c>
      <c r="C15" s="88"/>
      <c r="D15" s="88"/>
      <c r="E15" s="88"/>
      <c r="F15" s="88"/>
      <c r="G15" s="88"/>
    </row>
    <row r="16" spans="1:10" s="26" customFormat="1" ht="66" customHeight="1">
      <c r="A16" s="57" t="s">
        <v>77</v>
      </c>
      <c r="B16" s="57"/>
      <c r="C16" s="7">
        <v>6845.2</v>
      </c>
      <c r="D16" s="21">
        <v>115.36724306468467</v>
      </c>
      <c r="E16" s="7">
        <v>7043.6</v>
      </c>
      <c r="F16" s="7">
        <f>E16/C16*100</f>
        <v>102.89838134751359</v>
      </c>
      <c r="G16" s="56"/>
      <c r="H16" s="60"/>
      <c r="J16" s="60"/>
    </row>
    <row r="17" spans="1:7" s="26" customFormat="1" ht="15.75">
      <c r="A17" s="57" t="s">
        <v>78</v>
      </c>
      <c r="B17" s="57"/>
      <c r="C17" s="7"/>
      <c r="D17" s="21"/>
      <c r="E17" s="7"/>
      <c r="F17" s="7"/>
      <c r="G17" s="56"/>
    </row>
    <row r="18" spans="1:7" s="26" customFormat="1" ht="33.75" customHeight="1">
      <c r="A18" s="57" t="s">
        <v>79</v>
      </c>
      <c r="B18" s="5" t="s">
        <v>80</v>
      </c>
      <c r="C18" s="7">
        <v>4.8</v>
      </c>
      <c r="D18" s="21">
        <v>1600</v>
      </c>
      <c r="E18" s="7">
        <v>2.158</v>
      </c>
      <c r="F18" s="7">
        <f>E18/C18*100</f>
        <v>44.958333333333336</v>
      </c>
      <c r="G18" s="56"/>
    </row>
    <row r="19" spans="1:7" s="26" customFormat="1" ht="31.5">
      <c r="A19" s="57" t="s">
        <v>81</v>
      </c>
      <c r="B19" s="5" t="s">
        <v>82</v>
      </c>
      <c r="C19" s="7">
        <v>6825.9</v>
      </c>
      <c r="D19" s="21">
        <v>115.33353609083537</v>
      </c>
      <c r="E19" s="7">
        <v>7027.3</v>
      </c>
      <c r="F19" s="7">
        <f>E19/C19*100</f>
        <v>102.95052667047571</v>
      </c>
      <c r="G19" s="56"/>
    </row>
    <row r="20" spans="1:7" s="26" customFormat="1" ht="31.5" customHeight="1">
      <c r="A20" s="57" t="s">
        <v>83</v>
      </c>
      <c r="B20" s="5" t="s">
        <v>84</v>
      </c>
      <c r="C20" s="7">
        <v>14.5</v>
      </c>
      <c r="D20" s="21">
        <v>98.63945578231294</v>
      </c>
      <c r="E20" s="7">
        <v>13.6</v>
      </c>
      <c r="F20" s="7">
        <f>E20/C20*100</f>
        <v>93.79310344827586</v>
      </c>
      <c r="G20" s="8"/>
    </row>
    <row r="21" spans="1:7" s="26" customFormat="1" ht="50.25">
      <c r="A21" s="61" t="s">
        <v>111</v>
      </c>
      <c r="B21" s="61"/>
      <c r="C21" s="62" t="s">
        <v>100</v>
      </c>
      <c r="D21" s="21">
        <v>88.5</v>
      </c>
      <c r="E21" s="63" t="s">
        <v>100</v>
      </c>
      <c r="F21" s="7">
        <v>156.7</v>
      </c>
      <c r="G21" s="8"/>
    </row>
    <row r="22" spans="1:7" s="26" customFormat="1" ht="34.5">
      <c r="A22" s="9" t="s">
        <v>85</v>
      </c>
      <c r="B22" s="9"/>
      <c r="C22" s="7">
        <v>7025.8</v>
      </c>
      <c r="D22" s="21">
        <v>114.0514918346807</v>
      </c>
      <c r="E22" s="7">
        <v>7602.3</v>
      </c>
      <c r="F22" s="7">
        <f>E22/C22*100</f>
        <v>108.20547126305901</v>
      </c>
      <c r="G22" s="64"/>
    </row>
    <row r="23" spans="1:7" s="26" customFormat="1" ht="15.75">
      <c r="A23" s="9" t="s">
        <v>86</v>
      </c>
      <c r="B23" s="9"/>
      <c r="C23" s="7"/>
      <c r="D23" s="7"/>
      <c r="E23" s="7"/>
      <c r="F23" s="7"/>
      <c r="G23" s="64"/>
    </row>
    <row r="24" spans="1:7" s="26" customFormat="1" ht="31.5">
      <c r="A24" s="9" t="s">
        <v>87</v>
      </c>
      <c r="B24" s="5" t="s">
        <v>80</v>
      </c>
      <c r="C24" s="7">
        <v>4.8</v>
      </c>
      <c r="D24" s="7">
        <v>1600</v>
      </c>
      <c r="E24" s="7">
        <v>2.2</v>
      </c>
      <c r="F24" s="7">
        <f>E24/C24*100</f>
        <v>45.833333333333336</v>
      </c>
      <c r="G24" s="64"/>
    </row>
    <row r="25" spans="1:7" s="26" customFormat="1" ht="31.5">
      <c r="A25" s="9" t="s">
        <v>88</v>
      </c>
      <c r="B25" s="5" t="s">
        <v>82</v>
      </c>
      <c r="C25" s="7">
        <v>6999.7</v>
      </c>
      <c r="D25" s="21">
        <v>113.63333820354227</v>
      </c>
      <c r="E25" s="7">
        <v>7579.98</v>
      </c>
      <c r="F25" s="7">
        <f>E25/C25*100</f>
        <v>108.29006957441032</v>
      </c>
      <c r="G25" s="64"/>
    </row>
    <row r="26" spans="1:7" s="26" customFormat="1" ht="47.25">
      <c r="A26" s="9" t="s">
        <v>89</v>
      </c>
      <c r="B26" s="5" t="s">
        <v>84</v>
      </c>
      <c r="C26" s="7">
        <v>21.3</v>
      </c>
      <c r="D26" s="21">
        <v>112.69841269841272</v>
      </c>
      <c r="E26" s="7">
        <v>22.356</v>
      </c>
      <c r="F26" s="7">
        <f>E26/C26*100</f>
        <v>104.95774647887323</v>
      </c>
      <c r="G26" s="64"/>
    </row>
    <row r="27" spans="1:7" s="26" customFormat="1" ht="18">
      <c r="A27" s="93" t="s">
        <v>90</v>
      </c>
      <c r="B27" s="93"/>
      <c r="C27" s="93"/>
      <c r="D27" s="93"/>
      <c r="E27" s="93"/>
      <c r="F27" s="93"/>
      <c r="G27" s="93"/>
    </row>
    <row r="28" spans="1:7" s="26" customFormat="1" ht="18">
      <c r="A28" s="91" t="s">
        <v>91</v>
      </c>
      <c r="B28" s="91"/>
      <c r="C28" s="91"/>
      <c r="D28" s="91"/>
      <c r="E28" s="91"/>
      <c r="F28" s="91"/>
      <c r="G28" s="91"/>
    </row>
    <row r="29" spans="1:7" ht="15" customHeight="1">
      <c r="A29" s="74" t="s">
        <v>92</v>
      </c>
      <c r="B29" s="74"/>
      <c r="C29" s="88"/>
      <c r="D29" s="88"/>
      <c r="E29" s="88"/>
      <c r="F29" s="88"/>
      <c r="G29" s="88"/>
    </row>
    <row r="30" spans="1:7" ht="15.75">
      <c r="A30" s="85" t="s">
        <v>67</v>
      </c>
      <c r="B30" s="85"/>
      <c r="C30" s="7"/>
      <c r="D30" s="7"/>
      <c r="E30" s="7"/>
      <c r="F30" s="7"/>
      <c r="G30" s="20"/>
    </row>
    <row r="31" spans="1:7" ht="15.75">
      <c r="A31" s="85" t="s">
        <v>93</v>
      </c>
      <c r="B31" s="85"/>
      <c r="C31" s="7">
        <v>202.6</v>
      </c>
      <c r="D31" s="21">
        <v>167.16171617161714</v>
      </c>
      <c r="E31" s="7">
        <v>219.9</v>
      </c>
      <c r="F31" s="7">
        <f>SUM(E31/C31)*100</f>
        <v>108.53899308983219</v>
      </c>
      <c r="G31" s="8"/>
    </row>
    <row r="32" spans="1:7" ht="15.75">
      <c r="A32" s="85" t="s">
        <v>94</v>
      </c>
      <c r="B32" s="85"/>
      <c r="C32" s="7">
        <v>36.4</v>
      </c>
      <c r="D32" s="21">
        <v>141.08527131782944</v>
      </c>
      <c r="E32" s="7">
        <v>38.6</v>
      </c>
      <c r="F32" s="7">
        <f aca="true" t="shared" si="0" ref="F32:F38">SUM(E32/C32)*100</f>
        <v>106.04395604395604</v>
      </c>
      <c r="G32" s="8"/>
    </row>
    <row r="33" spans="1:7" ht="15.75">
      <c r="A33" s="85" t="s">
        <v>95</v>
      </c>
      <c r="B33" s="85"/>
      <c r="C33" s="7">
        <v>16.7</v>
      </c>
      <c r="D33" s="21">
        <v>62.78195488721804</v>
      </c>
      <c r="E33" s="7">
        <v>5.9</v>
      </c>
      <c r="F33" s="7">
        <f t="shared" si="0"/>
        <v>35.32934131736527</v>
      </c>
      <c r="G33" s="8"/>
    </row>
    <row r="34" spans="1:7" ht="15.75">
      <c r="A34" s="85" t="s">
        <v>94</v>
      </c>
      <c r="B34" s="85"/>
      <c r="C34" s="21">
        <v>245</v>
      </c>
      <c r="D34" s="21">
        <v>111.36363636363636</v>
      </c>
      <c r="E34" s="7">
        <v>425</v>
      </c>
      <c r="F34" s="7">
        <f t="shared" si="0"/>
        <v>173.46938775510205</v>
      </c>
      <c r="G34" s="8"/>
    </row>
    <row r="35" spans="1:7" ht="15.75">
      <c r="A35" s="85" t="s">
        <v>0</v>
      </c>
      <c r="B35" s="85"/>
      <c r="C35" s="7">
        <v>21.2</v>
      </c>
      <c r="D35" s="21">
        <v>133.33333333333331</v>
      </c>
      <c r="E35" s="7">
        <v>28.9</v>
      </c>
      <c r="F35" s="7">
        <f t="shared" si="0"/>
        <v>136.32075471698113</v>
      </c>
      <c r="G35" s="8"/>
    </row>
    <row r="36" spans="1:7" ht="15.75">
      <c r="A36" s="85" t="s">
        <v>94</v>
      </c>
      <c r="B36" s="85"/>
      <c r="C36" s="7">
        <v>21.5</v>
      </c>
      <c r="D36" s="21">
        <v>122.85714285714286</v>
      </c>
      <c r="E36" s="7">
        <v>20</v>
      </c>
      <c r="F36" s="7">
        <f t="shared" si="0"/>
        <v>93.02325581395348</v>
      </c>
      <c r="G36" s="8"/>
    </row>
    <row r="37" spans="1:7" ht="15.75">
      <c r="A37" s="85" t="s">
        <v>1</v>
      </c>
      <c r="B37" s="85"/>
      <c r="C37" s="7">
        <v>25.4</v>
      </c>
      <c r="D37" s="21">
        <v>92.02898550724636</v>
      </c>
      <c r="E37" s="7">
        <v>37.7</v>
      </c>
      <c r="F37" s="7">
        <f t="shared" si="0"/>
        <v>148.42519685039372</v>
      </c>
      <c r="G37" s="8"/>
    </row>
    <row r="38" spans="1:7" ht="15.75">
      <c r="A38" s="85" t="s">
        <v>2</v>
      </c>
      <c r="B38" s="85"/>
      <c r="C38" s="7">
        <v>51.6</v>
      </c>
      <c r="D38" s="21">
        <v>93.4782608695652</v>
      </c>
      <c r="E38" s="7">
        <v>34.2</v>
      </c>
      <c r="F38" s="7">
        <f t="shared" si="0"/>
        <v>66.27906976744187</v>
      </c>
      <c r="G38" s="8"/>
    </row>
    <row r="39" spans="1:7" ht="28.5" customHeight="1">
      <c r="A39" s="82" t="s">
        <v>3</v>
      </c>
      <c r="B39" s="82"/>
      <c r="C39" s="7">
        <v>45</v>
      </c>
      <c r="D39" s="21">
        <v>102.27272727272727</v>
      </c>
      <c r="E39" s="7">
        <v>45</v>
      </c>
      <c r="F39" s="7">
        <f>SUM(E39/C39)*100</f>
        <v>100</v>
      </c>
      <c r="G39" s="22"/>
    </row>
    <row r="40" spans="1:7" ht="15.75">
      <c r="A40" s="82" t="s">
        <v>4</v>
      </c>
      <c r="B40" s="82"/>
      <c r="C40" s="7">
        <v>134</v>
      </c>
      <c r="D40" s="21">
        <v>103.07692307692307</v>
      </c>
      <c r="E40" s="7">
        <v>135</v>
      </c>
      <c r="F40" s="7">
        <f>SUM(E40/C40)*100</f>
        <v>100.74626865671641</v>
      </c>
      <c r="G40" s="22"/>
    </row>
    <row r="41" spans="1:7" ht="15.75">
      <c r="A41" s="82"/>
      <c r="B41" s="82"/>
      <c r="C41" s="8"/>
      <c r="D41" s="8"/>
      <c r="E41" s="8"/>
      <c r="F41" s="8"/>
      <c r="G41" s="22"/>
    </row>
    <row r="42" spans="1:7" s="26" customFormat="1" ht="15.75">
      <c r="A42" s="82" t="s">
        <v>5</v>
      </c>
      <c r="B42" s="82"/>
      <c r="C42" s="8"/>
      <c r="D42" s="8"/>
      <c r="E42" s="8"/>
      <c r="F42" s="8"/>
      <c r="G42" s="22"/>
    </row>
    <row r="43" spans="1:7" s="26" customFormat="1" ht="28.5" customHeight="1">
      <c r="A43" s="82" t="s">
        <v>6</v>
      </c>
      <c r="B43" s="82"/>
      <c r="C43" s="65">
        <v>63.483</v>
      </c>
      <c r="D43" s="21">
        <v>181.74869020012022</v>
      </c>
      <c r="E43" s="65">
        <v>61.489</v>
      </c>
      <c r="F43" s="7">
        <f>SUM(E43/C43)*100</f>
        <v>96.85900162248161</v>
      </c>
      <c r="G43" s="22"/>
    </row>
    <row r="44" spans="1:7" s="26" customFormat="1" ht="15.75">
      <c r="A44" s="82" t="s">
        <v>7</v>
      </c>
      <c r="B44" s="82"/>
      <c r="C44" s="65">
        <v>2.245</v>
      </c>
      <c r="D44" s="21">
        <v>106.49905123339659</v>
      </c>
      <c r="E44" s="65">
        <v>2.278</v>
      </c>
      <c r="F44" s="7">
        <f>SUM(E44/C44)*100</f>
        <v>101.46993318485522</v>
      </c>
      <c r="G44" s="8"/>
    </row>
    <row r="45" spans="1:7" s="26" customFormat="1" ht="15.75">
      <c r="A45" s="82" t="s">
        <v>8</v>
      </c>
      <c r="B45" s="82"/>
      <c r="C45" s="7">
        <v>4437</v>
      </c>
      <c r="D45" s="21">
        <v>105.69318723201523</v>
      </c>
      <c r="E45" s="7">
        <v>4490</v>
      </c>
      <c r="F45" s="7">
        <f>SUM(E45/C45)*100</f>
        <v>101.19450078882129</v>
      </c>
      <c r="G45" s="8"/>
    </row>
    <row r="46" spans="1:7" s="26" customFormat="1" ht="15.75">
      <c r="A46" s="82" t="s">
        <v>9</v>
      </c>
      <c r="B46" s="82"/>
      <c r="C46" s="7">
        <v>0.1</v>
      </c>
      <c r="D46" s="7">
        <v>100</v>
      </c>
      <c r="E46" s="7"/>
      <c r="F46" s="7"/>
      <c r="G46" s="8"/>
    </row>
    <row r="47" spans="1:7" s="26" customFormat="1" ht="15.75">
      <c r="A47" s="86" t="s">
        <v>10</v>
      </c>
      <c r="B47" s="86"/>
      <c r="C47" s="7"/>
      <c r="D47" s="7"/>
      <c r="E47" s="7"/>
      <c r="F47" s="7"/>
      <c r="G47" s="8"/>
    </row>
    <row r="48" spans="1:7" s="26" customFormat="1" ht="15.75">
      <c r="A48" s="71" t="s">
        <v>11</v>
      </c>
      <c r="B48" s="71"/>
      <c r="C48" s="65"/>
      <c r="D48" s="7"/>
      <c r="E48" s="65"/>
      <c r="F48" s="7"/>
      <c r="G48" s="22"/>
    </row>
    <row r="49" spans="1:7" s="26" customFormat="1" ht="15.75">
      <c r="A49" s="71" t="s">
        <v>12</v>
      </c>
      <c r="B49" s="71"/>
      <c r="C49" s="65">
        <v>1.68</v>
      </c>
      <c r="D49" s="7">
        <v>100.59880239520957</v>
      </c>
      <c r="E49" s="65">
        <v>1.48</v>
      </c>
      <c r="F49" s="7">
        <f>SUM(E49/C49)*100</f>
        <v>88.09523809523809</v>
      </c>
      <c r="G49" s="22"/>
    </row>
    <row r="50" spans="1:7" s="26" customFormat="1" ht="15.75">
      <c r="A50" s="71" t="s">
        <v>13</v>
      </c>
      <c r="B50" s="71"/>
      <c r="C50" s="7"/>
      <c r="D50" s="7"/>
      <c r="E50" s="7"/>
      <c r="F50" s="7"/>
      <c r="G50" s="22"/>
    </row>
    <row r="51" spans="1:7" s="26" customFormat="1" ht="15.75">
      <c r="A51" s="71" t="s">
        <v>14</v>
      </c>
      <c r="B51" s="71"/>
      <c r="C51" s="65">
        <v>0.695</v>
      </c>
      <c r="D51" s="21">
        <v>96.79665738161559</v>
      </c>
      <c r="E51" s="65">
        <v>0.603</v>
      </c>
      <c r="F51" s="7">
        <f>SUM(E51/C51)*100</f>
        <v>86.76258992805755</v>
      </c>
      <c r="G51" s="22"/>
    </row>
    <row r="52" spans="1:7" s="26" customFormat="1" ht="15.75">
      <c r="A52" s="71" t="s">
        <v>15</v>
      </c>
      <c r="B52" s="71"/>
      <c r="C52" s="65">
        <v>374.105</v>
      </c>
      <c r="D52" s="21">
        <v>118.01233419031247</v>
      </c>
      <c r="E52" s="7">
        <v>381.667</v>
      </c>
      <c r="F52" s="7">
        <f>SUM(E52/C52)*100</f>
        <v>102.02135764023468</v>
      </c>
      <c r="G52" s="22"/>
    </row>
    <row r="53" spans="1:7" s="26" customFormat="1" ht="15.75">
      <c r="A53" s="71" t="s">
        <v>113</v>
      </c>
      <c r="B53" s="71"/>
      <c r="C53" s="65">
        <v>1.214</v>
      </c>
      <c r="D53" s="21">
        <v>84.24705065926439</v>
      </c>
      <c r="E53" s="65">
        <v>0.52</v>
      </c>
      <c r="F53" s="7">
        <f>SUM(E53/C53)*100</f>
        <v>42.833607907743</v>
      </c>
      <c r="G53" s="22"/>
    </row>
    <row r="54" spans="1:7" s="26" customFormat="1" ht="15.75">
      <c r="A54" s="71" t="s">
        <v>16</v>
      </c>
      <c r="B54" s="71"/>
      <c r="C54" s="65">
        <v>3.122</v>
      </c>
      <c r="D54" s="21">
        <v>173.44444444444443</v>
      </c>
      <c r="E54" s="65">
        <v>2.495</v>
      </c>
      <c r="F54" s="21">
        <f>SUM(E54/C54)*100</f>
        <v>79.9167200512492</v>
      </c>
      <c r="G54" s="22"/>
    </row>
    <row r="55" spans="1:7" ht="15.75">
      <c r="A55" s="75"/>
      <c r="B55" s="75"/>
      <c r="C55" s="75"/>
      <c r="D55" s="75"/>
      <c r="E55" s="75"/>
      <c r="F55" s="75"/>
      <c r="G55" s="75"/>
    </row>
    <row r="56" spans="1:7" ht="15.75">
      <c r="A56" s="74" t="s">
        <v>17</v>
      </c>
      <c r="B56" s="74"/>
      <c r="C56" s="76"/>
      <c r="D56" s="76"/>
      <c r="E56" s="76"/>
      <c r="F56" s="76"/>
      <c r="G56" s="76"/>
    </row>
    <row r="57" spans="1:7" ht="30" customHeight="1">
      <c r="A57" s="71" t="s">
        <v>18</v>
      </c>
      <c r="B57" s="71"/>
      <c r="C57" s="49">
        <v>815131</v>
      </c>
      <c r="D57" s="7">
        <v>61.542683750888074</v>
      </c>
      <c r="E57" s="49">
        <v>957003.5</v>
      </c>
      <c r="F57" s="7">
        <f>SUM(E57/C57)*100</f>
        <v>117.40487111887536</v>
      </c>
      <c r="G57" s="66"/>
    </row>
    <row r="58" spans="1:7" ht="35.25" customHeight="1">
      <c r="A58" s="71" t="s">
        <v>19</v>
      </c>
      <c r="B58" s="71"/>
      <c r="C58" s="50" t="s">
        <v>100</v>
      </c>
      <c r="D58" s="7">
        <v>58.892520335778066</v>
      </c>
      <c r="E58" s="42" t="s">
        <v>100</v>
      </c>
      <c r="F58" s="7">
        <f>SUM(E57/111.4%/C57)*100</f>
        <v>105.39036904746442</v>
      </c>
      <c r="G58" s="66"/>
    </row>
    <row r="59" spans="1:7" ht="12.75" customHeight="1" hidden="1">
      <c r="A59" s="71"/>
      <c r="B59" s="71"/>
      <c r="C59" s="49"/>
      <c r="D59" s="32" t="e">
        <v>#DIV/0!</v>
      </c>
      <c r="E59" s="32"/>
      <c r="F59" s="32"/>
      <c r="G59" s="66"/>
    </row>
    <row r="60" spans="1:7" ht="47.25" customHeight="1">
      <c r="A60" s="82" t="s">
        <v>20</v>
      </c>
      <c r="B60" s="82"/>
      <c r="C60" s="49">
        <v>699375</v>
      </c>
      <c r="D60" s="7">
        <v>63.0550989993229</v>
      </c>
      <c r="E60" s="54">
        <v>836356</v>
      </c>
      <c r="F60" s="7">
        <f>SUM(E60/C60)*100</f>
        <v>119.5862019660411</v>
      </c>
      <c r="G60" s="66"/>
    </row>
    <row r="61" spans="1:7" ht="45.75" customHeight="1">
      <c r="A61" s="71" t="s">
        <v>21</v>
      </c>
      <c r="B61" s="71"/>
      <c r="C61" s="42" t="s">
        <v>100</v>
      </c>
      <c r="D61" s="7">
        <v>60.33980765485445</v>
      </c>
      <c r="E61" s="42" t="s">
        <v>100</v>
      </c>
      <c r="F61" s="7">
        <f>SUM(E60/111.4%/C60)*100</f>
        <v>107.3484757325324</v>
      </c>
      <c r="G61" s="22"/>
    </row>
    <row r="62" spans="1:7" ht="15.75">
      <c r="A62" s="71" t="s">
        <v>109</v>
      </c>
      <c r="B62" s="71"/>
      <c r="C62" s="32"/>
      <c r="D62" s="32"/>
      <c r="E62" s="32"/>
      <c r="F62" s="32"/>
      <c r="G62" s="22"/>
    </row>
    <row r="63" spans="1:7" ht="15.75">
      <c r="A63" s="71" t="s">
        <v>114</v>
      </c>
      <c r="B63" s="71"/>
      <c r="C63" s="32">
        <v>3400</v>
      </c>
      <c r="D63" s="7">
        <v>93.6381162214266</v>
      </c>
      <c r="E63" s="32">
        <v>6875</v>
      </c>
      <c r="F63" s="7">
        <f>SUM(E63/C63)*100</f>
        <v>202.20588235294116</v>
      </c>
      <c r="G63" s="22" t="s">
        <v>76</v>
      </c>
    </row>
    <row r="64" spans="1:7" ht="15.75">
      <c r="A64" s="71" t="s">
        <v>22</v>
      </c>
      <c r="B64" s="71"/>
      <c r="C64" s="32">
        <v>3400</v>
      </c>
      <c r="D64" s="7">
        <v>93.6381162214266</v>
      </c>
      <c r="E64" s="32">
        <v>6875</v>
      </c>
      <c r="F64" s="7">
        <f>SUM(E64/C64)*100</f>
        <v>202.20588235294116</v>
      </c>
      <c r="G64" s="22"/>
    </row>
    <row r="65" spans="1:7" ht="15.75">
      <c r="A65" s="71" t="s">
        <v>23</v>
      </c>
      <c r="B65" s="71"/>
      <c r="C65" s="32"/>
      <c r="D65" s="32"/>
      <c r="E65" s="32"/>
      <c r="F65" s="32"/>
      <c r="G65" s="22"/>
    </row>
    <row r="66" spans="1:7" ht="15.75">
      <c r="A66" s="71" t="s">
        <v>24</v>
      </c>
      <c r="B66" s="71"/>
      <c r="C66" s="32"/>
      <c r="D66" s="32"/>
      <c r="E66" s="32"/>
      <c r="F66" s="32"/>
      <c r="G66" s="22"/>
    </row>
    <row r="67" spans="1:7" ht="15.75">
      <c r="A67" s="71" t="s">
        <v>25</v>
      </c>
      <c r="B67" s="71"/>
      <c r="C67" s="32"/>
      <c r="D67" s="32"/>
      <c r="E67" s="32"/>
      <c r="F67" s="32"/>
      <c r="G67" s="22"/>
    </row>
    <row r="68" spans="1:7" ht="15.75">
      <c r="A68" s="71" t="s">
        <v>26</v>
      </c>
      <c r="B68" s="71"/>
      <c r="C68" s="32"/>
      <c r="D68" s="32"/>
      <c r="E68" s="32"/>
      <c r="F68" s="32"/>
      <c r="G68" s="22"/>
    </row>
    <row r="69" spans="1:7" ht="15.75">
      <c r="A69" s="71" t="s">
        <v>27</v>
      </c>
      <c r="B69" s="71"/>
      <c r="C69" s="32"/>
      <c r="D69" s="32"/>
      <c r="E69" s="32"/>
      <c r="F69" s="32"/>
      <c r="G69" s="22"/>
    </row>
    <row r="70" spans="1:7" ht="15.75">
      <c r="A70" s="83" t="s">
        <v>123</v>
      </c>
      <c r="B70" s="84"/>
      <c r="C70" s="32"/>
      <c r="D70" s="32"/>
      <c r="E70" s="32"/>
      <c r="F70" s="32"/>
      <c r="G70" s="22"/>
    </row>
    <row r="71" spans="1:7" ht="15.75">
      <c r="A71" s="71" t="s">
        <v>28</v>
      </c>
      <c r="B71" s="71"/>
      <c r="C71" s="32">
        <v>3.5</v>
      </c>
      <c r="D71" s="32"/>
      <c r="E71" s="32"/>
      <c r="F71" s="32"/>
      <c r="G71" s="22"/>
    </row>
    <row r="72" spans="1:7" ht="15.75">
      <c r="A72" s="71" t="s">
        <v>29</v>
      </c>
      <c r="B72" s="71"/>
      <c r="C72" s="32"/>
      <c r="D72" s="32"/>
      <c r="E72" s="32"/>
      <c r="F72" s="32"/>
      <c r="G72" s="22"/>
    </row>
    <row r="73" spans="1:7" ht="15.75">
      <c r="A73" s="75"/>
      <c r="B73" s="75"/>
      <c r="C73" s="75"/>
      <c r="D73" s="75"/>
      <c r="E73" s="75"/>
      <c r="F73" s="75"/>
      <c r="G73" s="75"/>
    </row>
    <row r="74" spans="1:7" ht="15.75">
      <c r="A74" s="74" t="s">
        <v>30</v>
      </c>
      <c r="B74" s="74"/>
      <c r="C74" s="76"/>
      <c r="D74" s="76"/>
      <c r="E74" s="76"/>
      <c r="F74" s="76"/>
      <c r="G74" s="76"/>
    </row>
    <row r="75" spans="1:7" ht="28.5" customHeight="1">
      <c r="A75" s="71" t="s">
        <v>31</v>
      </c>
      <c r="B75" s="71"/>
      <c r="C75" s="7">
        <v>35.839</v>
      </c>
      <c r="D75" s="7">
        <v>98.54813429757748</v>
      </c>
      <c r="E75" s="8">
        <v>34.958</v>
      </c>
      <c r="F75" s="7">
        <f>SUM(E75/C75)*100</f>
        <v>97.54178408995786</v>
      </c>
      <c r="G75" s="43"/>
    </row>
    <row r="76" spans="1:7" ht="15.75">
      <c r="A76" s="71" t="s">
        <v>32</v>
      </c>
      <c r="B76" s="71"/>
      <c r="C76" s="32">
        <v>97</v>
      </c>
      <c r="D76" s="21">
        <v>67.83216783216784</v>
      </c>
      <c r="E76" s="32">
        <v>111</v>
      </c>
      <c r="F76" s="21">
        <f>SUM(E76/C76)*100</f>
        <v>114.43298969072164</v>
      </c>
      <c r="G76" s="43"/>
    </row>
    <row r="77" spans="1:7" ht="15.75">
      <c r="A77" s="71" t="s">
        <v>33</v>
      </c>
      <c r="B77" s="71"/>
      <c r="C77" s="32">
        <v>401</v>
      </c>
      <c r="D77" s="21">
        <v>73.04189435336977</v>
      </c>
      <c r="E77" s="32">
        <v>451</v>
      </c>
      <c r="F77" s="21">
        <f>SUM(E77/C77)*100</f>
        <v>112.46882793017457</v>
      </c>
      <c r="G77" s="43"/>
    </row>
    <row r="78" spans="1:10" ht="15.75">
      <c r="A78" s="71" t="s">
        <v>34</v>
      </c>
      <c r="B78" s="71"/>
      <c r="C78" s="32" t="s">
        <v>129</v>
      </c>
      <c r="D78" s="21"/>
      <c r="E78" s="32">
        <v>-90</v>
      </c>
      <c r="F78" s="7"/>
      <c r="G78" s="43"/>
      <c r="H78" s="19" t="s">
        <v>124</v>
      </c>
      <c r="I78" s="19" t="s">
        <v>125</v>
      </c>
      <c r="J78" s="19" t="s">
        <v>126</v>
      </c>
    </row>
    <row r="79" spans="1:7" ht="15.75">
      <c r="A79" s="71" t="s">
        <v>35</v>
      </c>
      <c r="B79" s="71"/>
      <c r="C79" s="32">
        <v>20.372</v>
      </c>
      <c r="D79" s="21">
        <v>99.57475927464685</v>
      </c>
      <c r="E79" s="32">
        <v>20.18</v>
      </c>
      <c r="F79" s="7">
        <f>SUM(E79/C79)*100</f>
        <v>99.0575299430591</v>
      </c>
      <c r="G79" s="43"/>
    </row>
    <row r="80" spans="1:7" ht="15.75">
      <c r="A80" s="71" t="s">
        <v>36</v>
      </c>
      <c r="B80" s="71"/>
      <c r="C80" s="7">
        <v>19.45</v>
      </c>
      <c r="D80" s="21">
        <v>99.5954733985355</v>
      </c>
      <c r="E80" s="32">
        <v>19.27</v>
      </c>
      <c r="F80" s="7">
        <f>SUM(E80/C80)*100</f>
        <v>99.07455012853471</v>
      </c>
      <c r="G80" s="43"/>
    </row>
    <row r="81" spans="1:7" ht="18.75">
      <c r="A81" s="31" t="s">
        <v>110</v>
      </c>
      <c r="B81" s="8"/>
      <c r="C81" s="44"/>
      <c r="D81" s="45"/>
      <c r="E81" s="44"/>
      <c r="F81" s="46"/>
      <c r="G81" s="20"/>
    </row>
    <row r="82" spans="1:7" ht="15.75">
      <c r="A82" s="71" t="s">
        <v>37</v>
      </c>
      <c r="B82" s="71"/>
      <c r="C82" s="32"/>
      <c r="D82" s="32"/>
      <c r="E82" s="32"/>
      <c r="F82" s="21"/>
      <c r="G82" s="22"/>
    </row>
    <row r="83" spans="1:7" ht="15.75">
      <c r="A83" s="71" t="s">
        <v>127</v>
      </c>
      <c r="B83" s="71"/>
      <c r="C83" s="32">
        <v>35346</v>
      </c>
      <c r="D83" s="21">
        <v>105.55572221388931</v>
      </c>
      <c r="E83" s="32">
        <v>41530</v>
      </c>
      <c r="F83" s="21">
        <f>SUM(E83/C83)*100</f>
        <v>117.49561477960731</v>
      </c>
      <c r="G83" s="22"/>
    </row>
    <row r="84" spans="1:7" ht="15.75">
      <c r="A84" s="71" t="s">
        <v>38</v>
      </c>
      <c r="B84" s="71"/>
      <c r="C84" s="32"/>
      <c r="D84" s="21"/>
      <c r="E84" s="32"/>
      <c r="F84" s="21"/>
      <c r="G84" s="22"/>
    </row>
    <row r="85" spans="1:7" ht="15.75">
      <c r="A85" s="71" t="s">
        <v>128</v>
      </c>
      <c r="B85" s="71"/>
      <c r="C85" s="32"/>
      <c r="D85" s="21"/>
      <c r="E85" s="32"/>
      <c r="F85" s="21"/>
      <c r="G85" s="22"/>
    </row>
    <row r="86" spans="1:7" ht="29.25" customHeight="1">
      <c r="A86" s="71" t="s">
        <v>39</v>
      </c>
      <c r="B86" s="71"/>
      <c r="C86" s="32">
        <v>169</v>
      </c>
      <c r="D86" s="21">
        <v>80.47619047619048</v>
      </c>
      <c r="E86" s="32">
        <v>175</v>
      </c>
      <c r="F86" s="21">
        <f>SUM(E86/C86)*100</f>
        <v>103.55029585798816</v>
      </c>
      <c r="G86" s="22"/>
    </row>
    <row r="87" spans="1:6" ht="15.75">
      <c r="A87" s="71" t="s">
        <v>40</v>
      </c>
      <c r="B87" s="71"/>
      <c r="C87" s="7">
        <v>0.8</v>
      </c>
      <c r="D87" s="32"/>
      <c r="E87" s="8">
        <v>0.87</v>
      </c>
      <c r="F87" s="32"/>
    </row>
    <row r="88" spans="1:8" ht="30.75" customHeight="1">
      <c r="A88" s="71" t="s">
        <v>41</v>
      </c>
      <c r="B88" s="71"/>
      <c r="C88" s="32">
        <v>33.7</v>
      </c>
      <c r="D88" s="32"/>
      <c r="E88" s="32">
        <v>33.6</v>
      </c>
      <c r="F88" s="32"/>
      <c r="G88" s="22"/>
      <c r="H88" s="19">
        <v>11760</v>
      </c>
    </row>
    <row r="89" spans="1:7" ht="15.75">
      <c r="A89" s="75"/>
      <c r="B89" s="75"/>
      <c r="C89" s="75"/>
      <c r="D89" s="75"/>
      <c r="E89" s="75"/>
      <c r="F89" s="75"/>
      <c r="G89" s="75"/>
    </row>
    <row r="90" spans="1:7" ht="15.75">
      <c r="A90" s="74" t="s">
        <v>42</v>
      </c>
      <c r="B90" s="74"/>
      <c r="C90" s="76"/>
      <c r="D90" s="76"/>
      <c r="E90" s="76"/>
      <c r="F90" s="76"/>
      <c r="G90" s="76"/>
    </row>
    <row r="91" spans="1:7" ht="35.25" customHeight="1">
      <c r="A91" s="71" t="s">
        <v>107</v>
      </c>
      <c r="B91" s="71"/>
      <c r="C91" s="32">
        <v>2784</v>
      </c>
      <c r="D91" s="7">
        <v>122.42744063324538</v>
      </c>
      <c r="E91" s="32">
        <v>3024</v>
      </c>
      <c r="F91" s="7">
        <f>SUM(E91/C91)*100</f>
        <v>108.62068965517241</v>
      </c>
      <c r="G91" s="22"/>
    </row>
    <row r="92" spans="1:7" ht="38.25" customHeight="1">
      <c r="A92" s="73" t="s">
        <v>108</v>
      </c>
      <c r="B92" s="73"/>
      <c r="C92" s="32" t="s">
        <v>100</v>
      </c>
      <c r="D92" s="7">
        <v>106.1</v>
      </c>
      <c r="E92" s="32" t="s">
        <v>100</v>
      </c>
      <c r="F92" s="7">
        <v>104.7</v>
      </c>
      <c r="G92" s="22"/>
    </row>
    <row r="93" spans="1:9" ht="36" customHeight="1">
      <c r="A93" s="71" t="s">
        <v>105</v>
      </c>
      <c r="B93" s="71"/>
      <c r="C93" s="21">
        <v>388000</v>
      </c>
      <c r="D93" s="7">
        <v>109.54263128176171</v>
      </c>
      <c r="E93" s="21">
        <v>415600</v>
      </c>
      <c r="F93" s="7">
        <f>SUM(E93/C93)*100</f>
        <v>107.11340206185567</v>
      </c>
      <c r="G93" s="22"/>
      <c r="H93" s="67">
        <f>C95+C96+C97+C98</f>
        <v>330574</v>
      </c>
      <c r="I93" s="67">
        <f>E95+E96+E97+E98</f>
        <v>350902</v>
      </c>
    </row>
    <row r="94" spans="1:7" ht="15.75">
      <c r="A94" s="71" t="s">
        <v>43</v>
      </c>
      <c r="B94" s="71"/>
      <c r="C94" s="32"/>
      <c r="D94" s="7"/>
      <c r="E94" s="32"/>
      <c r="F94" s="7"/>
      <c r="G94" s="22"/>
    </row>
    <row r="95" spans="1:7" ht="15.75">
      <c r="A95" s="71" t="s">
        <v>44</v>
      </c>
      <c r="B95" s="71"/>
      <c r="C95" s="21">
        <v>67354</v>
      </c>
      <c r="D95" s="7">
        <v>117.99929922915207</v>
      </c>
      <c r="E95" s="21">
        <v>75732</v>
      </c>
      <c r="F95" s="7">
        <f>SUM(E95/C95)*100</f>
        <v>112.43875642129643</v>
      </c>
      <c r="G95" s="22"/>
    </row>
    <row r="96" spans="1:7" ht="15.75">
      <c r="A96" s="71" t="s">
        <v>45</v>
      </c>
      <c r="B96" s="71"/>
      <c r="C96" s="21">
        <v>82100</v>
      </c>
      <c r="D96" s="7">
        <v>107.74278215223096</v>
      </c>
      <c r="E96" s="21">
        <v>84500</v>
      </c>
      <c r="F96" s="7">
        <f>SUM(E96/C96)*100</f>
        <v>102.92326431181486</v>
      </c>
      <c r="G96" s="22"/>
    </row>
    <row r="97" spans="1:7" ht="15.75">
      <c r="A97" s="71" t="s">
        <v>46</v>
      </c>
      <c r="B97" s="71"/>
      <c r="C97" s="21">
        <v>3220</v>
      </c>
      <c r="D97" s="7">
        <v>107.33333333333333</v>
      </c>
      <c r="E97" s="21">
        <v>3670</v>
      </c>
      <c r="F97" s="7">
        <f>SUM(E97/C97)*100</f>
        <v>113.9751552795031</v>
      </c>
      <c r="G97" s="22"/>
    </row>
    <row r="98" spans="1:7" ht="15.75">
      <c r="A98" s="71" t="s">
        <v>47</v>
      </c>
      <c r="B98" s="71"/>
      <c r="C98" s="21">
        <v>177900</v>
      </c>
      <c r="D98" s="7">
        <v>102.71362586605082</v>
      </c>
      <c r="E98" s="21">
        <v>187000</v>
      </c>
      <c r="F98" s="7">
        <f>SUM(E98/C98)*100</f>
        <v>105.11523327712197</v>
      </c>
      <c r="G98" s="22"/>
    </row>
    <row r="99" spans="1:7" ht="33.75" customHeight="1">
      <c r="A99" s="71" t="s">
        <v>106</v>
      </c>
      <c r="B99" s="71"/>
      <c r="C99" s="32" t="s">
        <v>100</v>
      </c>
      <c r="D99" s="7">
        <v>102.1</v>
      </c>
      <c r="E99" s="32" t="s">
        <v>100</v>
      </c>
      <c r="F99" s="7">
        <f>SUM(E93)/104.5%/C93*100</f>
        <v>102.50086321708677</v>
      </c>
      <c r="G99" s="22"/>
    </row>
    <row r="100" spans="1:7" ht="11.25" customHeight="1">
      <c r="A100" s="75"/>
      <c r="B100" s="75"/>
      <c r="C100" s="75"/>
      <c r="D100" s="75"/>
      <c r="E100" s="75"/>
      <c r="F100" s="75"/>
      <c r="G100" s="75"/>
    </row>
    <row r="101" spans="1:7" ht="19.5" customHeight="1">
      <c r="A101" s="74" t="s">
        <v>101</v>
      </c>
      <c r="B101" s="74"/>
      <c r="C101" s="76"/>
      <c r="D101" s="76"/>
      <c r="E101" s="76"/>
      <c r="F101" s="76"/>
      <c r="G101" s="76"/>
    </row>
    <row r="102" spans="1:8" ht="16.5" customHeight="1">
      <c r="A102" s="71" t="s">
        <v>48</v>
      </c>
      <c r="B102" s="71"/>
      <c r="C102" s="21">
        <v>57</v>
      </c>
      <c r="D102" s="21">
        <v>100</v>
      </c>
      <c r="E102" s="21">
        <v>52</v>
      </c>
      <c r="F102" s="7">
        <f>E102/C102*100</f>
        <v>91.22807017543859</v>
      </c>
      <c r="G102" s="22"/>
      <c r="H102" s="67"/>
    </row>
    <row r="103" spans="1:7" ht="34.5" customHeight="1">
      <c r="A103" s="71" t="s">
        <v>49</v>
      </c>
      <c r="B103" s="71"/>
      <c r="C103" s="21">
        <v>402</v>
      </c>
      <c r="D103" s="21">
        <v>99.5049504950495</v>
      </c>
      <c r="E103" s="21">
        <v>399</v>
      </c>
      <c r="F103" s="7">
        <f>E103/C103*100</f>
        <v>99.25373134328358</v>
      </c>
      <c r="G103" s="22"/>
    </row>
    <row r="104" spans="1:7" ht="33.75" customHeight="1">
      <c r="A104" s="71" t="s">
        <v>50</v>
      </c>
      <c r="B104" s="71"/>
      <c r="C104" s="49">
        <v>1001700</v>
      </c>
      <c r="D104" s="21">
        <v>110.68642823282934</v>
      </c>
      <c r="E104" s="49">
        <v>1315634</v>
      </c>
      <c r="F104" s="7">
        <f>E104/C104*100</f>
        <v>131.34012179295198</v>
      </c>
      <c r="G104" s="22"/>
    </row>
    <row r="105" spans="1:7" ht="15.75">
      <c r="A105" s="75"/>
      <c r="B105" s="75"/>
      <c r="C105" s="75"/>
      <c r="D105" s="75"/>
      <c r="E105" s="75"/>
      <c r="F105" s="75"/>
      <c r="G105" s="75"/>
    </row>
    <row r="106" spans="1:7" s="26" customFormat="1" ht="15.75">
      <c r="A106" s="74" t="s">
        <v>51</v>
      </c>
      <c r="B106" s="74"/>
      <c r="C106" s="77"/>
      <c r="D106" s="78"/>
      <c r="E106" s="78"/>
      <c r="F106" s="78"/>
      <c r="G106" s="79"/>
    </row>
    <row r="107" spans="1:7" s="26" customFormat="1" ht="15.75">
      <c r="A107" s="71" t="s">
        <v>52</v>
      </c>
      <c r="B107" s="71"/>
      <c r="C107" s="7">
        <v>2747.4</v>
      </c>
      <c r="D107" s="39">
        <v>297.27331746375245</v>
      </c>
      <c r="E107" s="7">
        <v>1491.2</v>
      </c>
      <c r="F107" s="7">
        <f>SUM(E107/C107)*100</f>
        <v>54.276770765086994</v>
      </c>
      <c r="G107" s="68" t="s">
        <v>130</v>
      </c>
    </row>
    <row r="108" spans="1:7" s="26" customFormat="1" ht="47.25" customHeight="1">
      <c r="A108" s="71" t="s">
        <v>102</v>
      </c>
      <c r="B108" s="71"/>
      <c r="C108" s="7">
        <v>2732.9</v>
      </c>
      <c r="D108" s="39">
        <v>295.64041540458675</v>
      </c>
      <c r="E108" s="7">
        <v>1349.8</v>
      </c>
      <c r="F108" s="7">
        <f>SUM(E108/C108)*100</f>
        <v>49.390757071242994</v>
      </c>
      <c r="G108" s="7" t="s">
        <v>130</v>
      </c>
    </row>
    <row r="109" spans="1:7" s="26" customFormat="1" ht="31.5" customHeight="1">
      <c r="A109" s="71" t="s">
        <v>53</v>
      </c>
      <c r="B109" s="71"/>
      <c r="C109" s="7">
        <v>1120.3</v>
      </c>
      <c r="D109" s="39">
        <v>130.6015388202378</v>
      </c>
      <c r="E109" s="7">
        <v>1171.2</v>
      </c>
      <c r="F109" s="7">
        <f>SUM(E109/C109)*100</f>
        <v>104.54342586807105</v>
      </c>
      <c r="G109" s="20"/>
    </row>
    <row r="110" spans="1:7" s="26" customFormat="1" ht="15.75">
      <c r="A110" s="71" t="s">
        <v>54</v>
      </c>
      <c r="B110" s="71"/>
      <c r="C110" s="7">
        <v>302.2</v>
      </c>
      <c r="D110" s="39">
        <v>138.62385321100916</v>
      </c>
      <c r="E110" s="7">
        <v>258.6</v>
      </c>
      <c r="F110" s="7">
        <f>SUM(E110/C110)*100</f>
        <v>85.572468563865</v>
      </c>
      <c r="G110" s="20"/>
    </row>
    <row r="111" spans="1:7" s="26" customFormat="1" ht="18" customHeight="1">
      <c r="A111" s="71" t="s">
        <v>103</v>
      </c>
      <c r="B111" s="71"/>
      <c r="C111" s="7">
        <v>818.1</v>
      </c>
      <c r="D111" s="39">
        <v>127.8481012658228</v>
      </c>
      <c r="E111" s="7">
        <v>906.3</v>
      </c>
      <c r="F111" s="7">
        <f>SUM(E111/C111)*100</f>
        <v>110.78107810781077</v>
      </c>
      <c r="G111" s="20"/>
    </row>
    <row r="112" spans="1:7" s="26" customFormat="1" ht="15.75">
      <c r="A112" s="71" t="s">
        <v>55</v>
      </c>
      <c r="B112" s="71"/>
      <c r="C112" s="7"/>
      <c r="D112" s="39"/>
      <c r="E112" s="7"/>
      <c r="F112" s="33"/>
      <c r="G112" s="20"/>
    </row>
    <row r="113" spans="1:7" s="26" customFormat="1" ht="33.75" customHeight="1">
      <c r="A113" s="73" t="s">
        <v>56</v>
      </c>
      <c r="B113" s="73"/>
      <c r="C113" s="7">
        <v>110.3</v>
      </c>
      <c r="D113" s="39">
        <v>126.7816091954023</v>
      </c>
      <c r="E113" s="7">
        <v>107.2</v>
      </c>
      <c r="F113" s="7">
        <f>SUM(E113/C113)*100</f>
        <v>97.1894832275612</v>
      </c>
      <c r="G113" s="20"/>
    </row>
    <row r="114" spans="1:7" s="26" customFormat="1" ht="15.75">
      <c r="A114" s="71" t="s">
        <v>104</v>
      </c>
      <c r="B114" s="71"/>
      <c r="C114" s="7">
        <v>244.7</v>
      </c>
      <c r="D114" s="39">
        <v>107.46596398770312</v>
      </c>
      <c r="E114" s="7">
        <v>289</v>
      </c>
      <c r="F114" s="7">
        <f>SUM(E114/C114)*100</f>
        <v>118.10380057212915</v>
      </c>
      <c r="G114" s="20"/>
    </row>
    <row r="115" spans="1:7" s="26" customFormat="1" ht="33" customHeight="1">
      <c r="A115" s="71" t="s">
        <v>57</v>
      </c>
      <c r="B115" s="71"/>
      <c r="C115" s="7">
        <v>963.2</v>
      </c>
      <c r="D115" s="39">
        <v>134.09438953083674</v>
      </c>
      <c r="E115" s="7">
        <v>1144.1</v>
      </c>
      <c r="F115" s="7">
        <f>SUM(E115/C115)*100</f>
        <v>118.78114617940199</v>
      </c>
      <c r="G115" s="20"/>
    </row>
    <row r="116" spans="1:7" s="26" customFormat="1" ht="15.75">
      <c r="A116" s="72" t="s">
        <v>58</v>
      </c>
      <c r="B116" s="72"/>
      <c r="C116" s="7"/>
      <c r="D116" s="39"/>
      <c r="E116" s="7"/>
      <c r="F116" s="39"/>
      <c r="G116" s="20"/>
    </row>
    <row r="117" spans="1:7" s="26" customFormat="1" ht="15.75">
      <c r="A117" s="72" t="s">
        <v>59</v>
      </c>
      <c r="B117" s="72"/>
      <c r="C117" s="7">
        <v>404.3</v>
      </c>
      <c r="D117" s="39">
        <v>107.24137931034483</v>
      </c>
      <c r="E117" s="7">
        <v>495.5</v>
      </c>
      <c r="F117" s="7">
        <f>SUM(E117/C117)*100</f>
        <v>122.55750680187978</v>
      </c>
      <c r="G117" s="20"/>
    </row>
    <row r="118" spans="1:7" s="26" customFormat="1" ht="15.75">
      <c r="A118" s="72" t="s">
        <v>60</v>
      </c>
      <c r="B118" s="72"/>
      <c r="C118" s="7">
        <v>51.6</v>
      </c>
      <c r="D118" s="39">
        <v>114.66666666666667</v>
      </c>
      <c r="E118" s="7">
        <v>52.2</v>
      </c>
      <c r="F118" s="7">
        <f>SUM(E118/C118)*100</f>
        <v>101.16279069767442</v>
      </c>
      <c r="G118" s="20"/>
    </row>
    <row r="119" spans="1:7" s="26" customFormat="1" ht="33.75" customHeight="1">
      <c r="A119" s="71" t="s">
        <v>61</v>
      </c>
      <c r="B119" s="71"/>
      <c r="C119" s="7"/>
      <c r="D119" s="39"/>
      <c r="E119" s="7"/>
      <c r="F119" s="7">
        <v>0</v>
      </c>
      <c r="G119" s="20"/>
    </row>
    <row r="120" spans="1:11" ht="15.75">
      <c r="A120" s="71" t="s">
        <v>62</v>
      </c>
      <c r="B120" s="71"/>
      <c r="C120" s="21">
        <v>31126.4</v>
      </c>
      <c r="D120" s="39">
        <v>132.50768009739508</v>
      </c>
      <c r="E120" s="21">
        <v>33298.3</v>
      </c>
      <c r="F120" s="21">
        <f>SUM(E120/C120)*100</f>
        <v>106.97767811247046</v>
      </c>
      <c r="G120" s="20"/>
      <c r="K120" s="29"/>
    </row>
    <row r="121" spans="1:11" ht="15.75">
      <c r="A121" s="71" t="s">
        <v>63</v>
      </c>
      <c r="B121" s="71"/>
      <c r="C121" s="21">
        <v>26761.5</v>
      </c>
      <c r="D121" s="39">
        <v>136.0515092801817</v>
      </c>
      <c r="E121" s="21">
        <v>32527.8</v>
      </c>
      <c r="F121" s="21">
        <f>SUM(E121/C121)*100</f>
        <v>121.5469984866319</v>
      </c>
      <c r="G121" s="20"/>
      <c r="K121" s="29"/>
    </row>
    <row r="122" spans="1:11" ht="15.75">
      <c r="A122" s="71" t="s">
        <v>64</v>
      </c>
      <c r="B122" s="71"/>
      <c r="C122" s="41"/>
      <c r="D122" s="41"/>
      <c r="E122" s="41"/>
      <c r="F122" s="41"/>
      <c r="G122" s="9"/>
      <c r="K122" s="29"/>
    </row>
    <row r="123" spans="1:11" ht="15.75">
      <c r="A123" s="71" t="s">
        <v>65</v>
      </c>
      <c r="B123" s="71"/>
      <c r="C123" s="21">
        <v>7876.7</v>
      </c>
      <c r="D123" s="33"/>
      <c r="E123" s="21">
        <v>8855</v>
      </c>
      <c r="F123" s="21"/>
      <c r="G123" s="20"/>
      <c r="H123" s="29"/>
      <c r="I123" s="29"/>
      <c r="J123" s="29"/>
      <c r="K123" s="29"/>
    </row>
    <row r="124" spans="1:7" ht="15.75">
      <c r="A124" s="71" t="s">
        <v>66</v>
      </c>
      <c r="B124" s="71"/>
      <c r="C124" s="21">
        <v>7695.8</v>
      </c>
      <c r="D124" s="33">
        <v>97.7033529269872</v>
      </c>
      <c r="E124" s="21">
        <v>9935</v>
      </c>
      <c r="F124" s="21">
        <f>SUM(E124*100/E123)</f>
        <v>112.1964991530209</v>
      </c>
      <c r="G124" s="20"/>
    </row>
    <row r="125" spans="1:7" s="26" customFormat="1" ht="18.75" customHeight="1">
      <c r="A125" s="52" t="s">
        <v>115</v>
      </c>
      <c r="B125" s="52"/>
      <c r="C125" s="53"/>
      <c r="D125" s="53"/>
      <c r="E125" s="53"/>
      <c r="F125" s="53"/>
      <c r="G125" s="51"/>
    </row>
    <row r="126" spans="1:7" s="26" customFormat="1" ht="16.5" customHeight="1">
      <c r="A126" s="52" t="s">
        <v>116</v>
      </c>
      <c r="B126" s="52"/>
      <c r="C126" s="53"/>
      <c r="D126" s="53"/>
      <c r="E126" s="53"/>
      <c r="F126" s="53"/>
      <c r="G126" s="51"/>
    </row>
    <row r="127" spans="1:7" s="58" customFormat="1" ht="15.75">
      <c r="A127" s="69" t="s">
        <v>112</v>
      </c>
      <c r="B127" s="70"/>
      <c r="C127" s="55">
        <v>35992</v>
      </c>
      <c r="D127" s="47"/>
      <c r="E127" s="55">
        <v>35173</v>
      </c>
      <c r="F127" s="47"/>
      <c r="G127" s="48"/>
    </row>
    <row r="128" spans="1:7" ht="14.25">
      <c r="A128" s="17"/>
      <c r="B128" s="35"/>
      <c r="C128" s="37"/>
      <c r="D128" s="34"/>
      <c r="E128" s="40"/>
      <c r="F128" s="40"/>
      <c r="G128" s="15"/>
    </row>
    <row r="129" spans="1:7" ht="12.75">
      <c r="A129" s="15"/>
      <c r="B129" s="15"/>
      <c r="C129" s="28"/>
      <c r="D129" s="28"/>
      <c r="E129" s="25"/>
      <c r="F129" s="25"/>
      <c r="G129" s="15"/>
    </row>
    <row r="130" spans="1:7" ht="12.75">
      <c r="A130" s="27"/>
      <c r="C130" s="15"/>
      <c r="D130" s="16"/>
      <c r="E130" s="24"/>
      <c r="F130" s="24"/>
      <c r="G130" s="15"/>
    </row>
    <row r="131" spans="1:7" ht="12.75">
      <c r="A131" s="15"/>
      <c r="C131" s="15"/>
      <c r="D131" s="16"/>
      <c r="E131" s="24"/>
      <c r="F131" s="24"/>
      <c r="G131" s="15"/>
    </row>
    <row r="132" spans="3:7" ht="12.75">
      <c r="C132" s="15"/>
      <c r="D132" s="16"/>
      <c r="E132" s="24"/>
      <c r="F132" s="24"/>
      <c r="G132" s="15"/>
    </row>
    <row r="133" spans="1:7" ht="12.75">
      <c r="A133" s="15"/>
      <c r="C133" s="15"/>
      <c r="D133" s="16"/>
      <c r="E133" s="24"/>
      <c r="F133" s="24"/>
      <c r="G133" s="15"/>
    </row>
    <row r="134" spans="1:7" ht="12.75">
      <c r="A134" s="15"/>
      <c r="B134" s="15"/>
      <c r="C134" s="16"/>
      <c r="D134" s="16"/>
      <c r="E134" s="24"/>
      <c r="F134" s="24"/>
      <c r="G134" s="15"/>
    </row>
    <row r="135" spans="1:7" ht="12.75">
      <c r="A135" s="15"/>
      <c r="B135" s="15"/>
      <c r="C135" s="16"/>
      <c r="D135" s="16"/>
      <c r="E135" s="24"/>
      <c r="F135" s="24"/>
      <c r="G135" s="15"/>
    </row>
    <row r="136" spans="1:7" ht="12.75">
      <c r="A136" s="15"/>
      <c r="B136" s="15"/>
      <c r="C136" s="16"/>
      <c r="D136" s="16"/>
      <c r="E136" s="24"/>
      <c r="F136" s="24"/>
      <c r="G136" s="15"/>
    </row>
    <row r="137" spans="5:6" ht="12.75">
      <c r="E137" s="24"/>
      <c r="F137" s="26"/>
    </row>
    <row r="138" spans="5:6" ht="12.75">
      <c r="E138" s="26"/>
      <c r="F138" s="26"/>
    </row>
    <row r="139" spans="4:6" ht="12.75">
      <c r="D139" s="23"/>
      <c r="E139" s="26"/>
      <c r="F139" s="26"/>
    </row>
    <row r="140" spans="4:6" ht="12.75">
      <c r="D140" s="29"/>
      <c r="E140" s="26"/>
      <c r="F140" s="26"/>
    </row>
    <row r="141" spans="5:6" ht="12.75">
      <c r="E141" s="26"/>
      <c r="F141" s="26"/>
    </row>
    <row r="142" spans="5:6" ht="12.75">
      <c r="E142" s="29"/>
      <c r="F142" s="29"/>
    </row>
    <row r="143" ht="12.75">
      <c r="F143" s="30"/>
    </row>
    <row r="157" spans="2:3" ht="12.75">
      <c r="B157" s="36"/>
      <c r="C157" s="36"/>
    </row>
    <row r="158" ht="12.75">
      <c r="B158" s="38"/>
    </row>
  </sheetData>
  <sheetProtection/>
  <mergeCells count="117">
    <mergeCell ref="A46:B46"/>
    <mergeCell ref="A3:E3"/>
    <mergeCell ref="A6:G6"/>
    <mergeCell ref="A7:G7"/>
    <mergeCell ref="A8:G8"/>
    <mergeCell ref="C15:G15"/>
    <mergeCell ref="A27:G27"/>
    <mergeCell ref="A9:G9"/>
    <mergeCell ref="A10:G10"/>
    <mergeCell ref="A33:B33"/>
    <mergeCell ref="A30:B30"/>
    <mergeCell ref="A31:B31"/>
    <mergeCell ref="A11:G11"/>
    <mergeCell ref="A13:B14"/>
    <mergeCell ref="G13:G14"/>
    <mergeCell ref="A28:G28"/>
    <mergeCell ref="A42:B42"/>
    <mergeCell ref="A45:B45"/>
    <mergeCell ref="C13:D13"/>
    <mergeCell ref="E13:F13"/>
    <mergeCell ref="A34:B34"/>
    <mergeCell ref="A32:B32"/>
    <mergeCell ref="A29:B29"/>
    <mergeCell ref="C29:G29"/>
    <mergeCell ref="A40:B40"/>
    <mergeCell ref="A41:B41"/>
    <mergeCell ref="A57:B57"/>
    <mergeCell ref="A58:B58"/>
    <mergeCell ref="A47:B47"/>
    <mergeCell ref="A48:B48"/>
    <mergeCell ref="A49:B49"/>
    <mergeCell ref="A50:B50"/>
    <mergeCell ref="A51:B51"/>
    <mergeCell ref="A52:B52"/>
    <mergeCell ref="A54:B54"/>
    <mergeCell ref="A55:G55"/>
    <mergeCell ref="A56:B56"/>
    <mergeCell ref="C56:G56"/>
    <mergeCell ref="A35:B35"/>
    <mergeCell ref="A36:B36"/>
    <mergeCell ref="A37:B37"/>
    <mergeCell ref="A38:B38"/>
    <mergeCell ref="A43:B43"/>
    <mergeCell ref="A44:B44"/>
    <mergeCell ref="A53:B53"/>
    <mergeCell ref="A39:B39"/>
    <mergeCell ref="A74:B74"/>
    <mergeCell ref="C74:G74"/>
    <mergeCell ref="A63:B63"/>
    <mergeCell ref="A64:B64"/>
    <mergeCell ref="A65:B65"/>
    <mergeCell ref="A66:B66"/>
    <mergeCell ref="A67:B67"/>
    <mergeCell ref="A68:B68"/>
    <mergeCell ref="A69:B69"/>
    <mergeCell ref="A71:B71"/>
    <mergeCell ref="A72:B72"/>
    <mergeCell ref="A73:G73"/>
    <mergeCell ref="A59:B59"/>
    <mergeCell ref="A60:B60"/>
    <mergeCell ref="A61:B61"/>
    <mergeCell ref="A62:B62"/>
    <mergeCell ref="A70:B70"/>
    <mergeCell ref="A87:B87"/>
    <mergeCell ref="A75:B75"/>
    <mergeCell ref="A76:B76"/>
    <mergeCell ref="A77:B77"/>
    <mergeCell ref="A78:B78"/>
    <mergeCell ref="A79:B79"/>
    <mergeCell ref="A80:B80"/>
    <mergeCell ref="A2:B2"/>
    <mergeCell ref="A104:B104"/>
    <mergeCell ref="A84:B84"/>
    <mergeCell ref="A82:B82"/>
    <mergeCell ref="A83:B83"/>
    <mergeCell ref="A85:B85"/>
    <mergeCell ref="A91:B91"/>
    <mergeCell ref="A96:B96"/>
    <mergeCell ref="A92:B92"/>
    <mergeCell ref="A86:B86"/>
    <mergeCell ref="A98:B98"/>
    <mergeCell ref="A88:B88"/>
    <mergeCell ref="A89:G89"/>
    <mergeCell ref="A90:B90"/>
    <mergeCell ref="C90:G90"/>
    <mergeCell ref="A97:B97"/>
    <mergeCell ref="A93:B93"/>
    <mergeCell ref="A94:B94"/>
    <mergeCell ref="A95:B95"/>
    <mergeCell ref="A109:B109"/>
    <mergeCell ref="A110:B110"/>
    <mergeCell ref="A99:B99"/>
    <mergeCell ref="A100:G100"/>
    <mergeCell ref="A101:B101"/>
    <mergeCell ref="C101:G101"/>
    <mergeCell ref="A105:G105"/>
    <mergeCell ref="C106:G106"/>
    <mergeCell ref="A123:B123"/>
    <mergeCell ref="A113:B113"/>
    <mergeCell ref="A102:B102"/>
    <mergeCell ref="A103:B103"/>
    <mergeCell ref="A120:B120"/>
    <mergeCell ref="A112:B112"/>
    <mergeCell ref="A106:B106"/>
    <mergeCell ref="A107:B107"/>
    <mergeCell ref="A108:B108"/>
    <mergeCell ref="A111:B111"/>
    <mergeCell ref="A127:B127"/>
    <mergeCell ref="A114:B114"/>
    <mergeCell ref="A115:B115"/>
    <mergeCell ref="A116:B116"/>
    <mergeCell ref="A124:B124"/>
    <mergeCell ref="A117:B117"/>
    <mergeCell ref="A118:B118"/>
    <mergeCell ref="A119:B119"/>
    <mergeCell ref="A121:B121"/>
    <mergeCell ref="A122:B122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2023-10-27T10:21:21Z</cp:lastPrinted>
  <dcterms:created xsi:type="dcterms:W3CDTF">2013-04-15T10:42:58Z</dcterms:created>
  <dcterms:modified xsi:type="dcterms:W3CDTF">2023-12-18T10:02:41Z</dcterms:modified>
  <cp:category/>
  <cp:version/>
  <cp:contentType/>
  <cp:contentStatus/>
</cp:coreProperties>
</file>