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таблица'!$A$1:$G$118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<sst xmlns="http://schemas.openxmlformats.org/spreadsheetml/2006/main" count="137" uniqueCount="122">
  <si>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</si>
  <si>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</si>
  <si>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</si>
  <si>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</si>
  <si>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</si>
  <si>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</si>
  <si>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</si>
  <si>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</si>
  <si>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</si>
  <si>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</si>
  <si>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</si>
  <si>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</si>
  <si>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</si>
  <si>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</si>
  <si>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</si>
  <si>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</si>
  <si>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</si>
  <si>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</si>
  <si>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</si>
  <si>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</si>
  <si>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</si>
  <si>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</si>
  <si>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</si>
  <si>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</si>
  <si>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</si>
  <si>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</si>
  <si>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</si>
  <si>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</si>
  <si>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</si>
  <si>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</si>
  <si>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</si>
  <si>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</si>
  <si>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</si>
  <si>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</si>
  <si>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</si>
  <si>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</si>
  <si>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</si>
  <si>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</si>
  <si>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</si>
  <si>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</si>
  <si>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</si>
  <si>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</si>
  <si>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</si>
  <si>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</si>
  <si>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</si>
  <si>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</si>
  <si>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</si>
  <si>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</si>
  <si>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</si>
  <si>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</si>
  <si>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</si>
  <si>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</si>
  <si>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</si>
  <si>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</si>
  <si>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</si>
  <si>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</si>
  <si>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</si>
  <si>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</si>
  <si>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</si>
  <si>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</si>
  <si>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</si>
  <si>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</si>
  <si>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</si>
  <si>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</si>
  <si>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</si>
  <si>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</si>
  <si>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</si>
  <si>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</si>
  <si>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</si>
  <si>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</si>
  <si>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</si>
  <si>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</si>
  <si>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</si>
  <si>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</si>
  <si>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</si>
  <si>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</si>
  <si>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</si>
  <si>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</si>
  <si>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</si>
  <si>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</si>
  <si>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</si>
  <si>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</si>
  <si>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</si>
  <si>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</si>
  <si>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</si>
  <si>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</si>
  <si>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</si>
  <si>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</si>
  <si>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 xml:space="preserve">в т.ч. коровы 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</si>
  <si>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</si>
  <si>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</si>
  <si>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</si>
  <si>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</si>
  <si>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</si>
  <si>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</si>
  <si>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</si>
  <si>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</si>
  <si>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</si>
  <si>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</si>
  <si>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</si>
  <si>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</si>
  <si>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</si>
  <si>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</si>
  <si>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</si>
  <si>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</si>
  <si>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</si>
  <si>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</si>
  <si>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</si>
  <si>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</si>
  <si>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***) Данные за 11 месяцев</t>
  </si>
  <si>
    <t>водопроводные сети (км)</t>
  </si>
  <si>
    <t>Промышленное производство</t>
  </si>
  <si>
    <r>
      <t xml:space="preserve">*) </t>
    </r>
    <r>
      <rPr>
        <sz val="10"/>
        <rFont val="Times New Roman"/>
        <family val="1"/>
      </rPr>
      <t>данные за 9 месяцев</t>
    </r>
  </si>
  <si>
    <t>2020 год
январь - декабрь</t>
  </si>
  <si>
    <t>в 12 раз</t>
  </si>
  <si>
    <t>928,1***</t>
  </si>
  <si>
    <t>922,8***</t>
  </si>
  <si>
    <t>по итогам 11 м-в</t>
  </si>
  <si>
    <t>2021 год
январь - декабрь</t>
  </si>
  <si>
    <t>за  2021 год.</t>
  </si>
  <si>
    <t xml:space="preserve">Население на начало отчетного периода - 36,624 тыс.человек </t>
  </si>
  <si>
    <t>За 11 мес.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</si>
</sst>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6" fillId="0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="115" zoomScaleNormal="130" zoomScaleSheetLayoutView="115" zoomScalePageLayoutView="0" workbookViewId="0" topLeftCell="A1">
      <selection activeCell="E12" sqref="E12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16384" width="9.140625" style="10" customWidth="1"/>
  </cols>
  <sheetData>
    <row r="1" spans="1:7" s="18" customFormat="1" ht="18.75" customHeight="1">
      <c r="A1" s="99" t="s">
        <v>56</v>
      </c>
      <c r="B1" s="99"/>
      <c r="C1" s="99"/>
      <c r="D1" s="99"/>
      <c r="E1" s="99"/>
      <c r="F1" s="99"/>
      <c r="G1" s="99"/>
    </row>
    <row r="2" spans="1:7" s="18" customFormat="1" ht="15.75">
      <c r="A2" s="99" t="s">
        <v>57</v>
      </c>
      <c r="B2" s="99"/>
      <c r="C2" s="99"/>
      <c r="D2" s="99"/>
      <c r="E2" s="99"/>
      <c r="F2" s="99"/>
      <c r="G2" s="99"/>
    </row>
    <row r="3" spans="1:7" s="18" customFormat="1" ht="15.75">
      <c r="A3" s="99" t="s">
        <v>55</v>
      </c>
      <c r="B3" s="99"/>
      <c r="C3" s="99"/>
      <c r="D3" s="99"/>
      <c r="E3" s="99"/>
      <c r="F3" s="99"/>
      <c r="G3" s="99"/>
    </row>
    <row r="4" spans="1:7" s="18" customFormat="1" ht="15.75">
      <c r="A4" s="99" t="s">
        <v>119</v>
      </c>
      <c r="B4" s="99"/>
      <c r="C4" s="99"/>
      <c r="D4" s="99"/>
      <c r="E4" s="99"/>
      <c r="F4" s="99"/>
      <c r="G4" s="99"/>
    </row>
    <row r="5" spans="1:7" s="18" customFormat="1" ht="15.75">
      <c r="A5" s="57"/>
      <c r="B5" s="57"/>
      <c r="C5" s="57"/>
      <c r="D5" s="57"/>
      <c r="E5" s="57"/>
      <c r="F5" s="57"/>
      <c r="G5" s="57"/>
    </row>
    <row r="6" spans="1:7" s="18" customFormat="1" ht="15.75">
      <c r="A6" s="90" t="s">
        <v>106</v>
      </c>
      <c r="B6" s="90"/>
      <c r="C6" s="90"/>
      <c r="D6" s="90"/>
      <c r="E6" s="90"/>
      <c r="F6" s="90"/>
      <c r="G6" s="90"/>
    </row>
    <row r="7" spans="1:7" s="18" customFormat="1" ht="15.75">
      <c r="A7" s="90" t="s">
        <v>120</v>
      </c>
      <c r="B7" s="90"/>
      <c r="C7" s="90"/>
      <c r="D7" s="90"/>
      <c r="E7" s="90"/>
      <c r="F7" s="90"/>
      <c r="G7" s="90"/>
    </row>
    <row r="8" spans="1:7" ht="12.75">
      <c r="A8" s="11"/>
      <c r="B8" s="11"/>
      <c r="C8" s="11"/>
      <c r="D8" s="11"/>
      <c r="E8" s="11"/>
      <c r="F8" s="11"/>
      <c r="G8" s="11"/>
    </row>
    <row r="9" spans="1:7" ht="32.25" customHeight="1">
      <c r="A9" s="92" t="s">
        <v>58</v>
      </c>
      <c r="B9" s="92"/>
      <c r="C9" s="95" t="s">
        <v>113</v>
      </c>
      <c r="D9" s="95"/>
      <c r="E9" s="95" t="s">
        <v>118</v>
      </c>
      <c r="F9" s="95"/>
      <c r="G9" s="92" t="s">
        <v>59</v>
      </c>
    </row>
    <row r="10" spans="1:10" s="18" customFormat="1" ht="96.75" customHeight="1">
      <c r="A10" s="92"/>
      <c r="B10" s="92"/>
      <c r="C10" s="1" t="s">
        <v>70</v>
      </c>
      <c r="D10" s="1" t="s">
        <v>71</v>
      </c>
      <c r="E10" s="1" t="s">
        <v>70</v>
      </c>
      <c r="F10" s="1" t="s">
        <v>71</v>
      </c>
      <c r="G10" s="92"/>
      <c r="J10" t="s">
        <v>61</v>
      </c>
    </row>
    <row r="11" spans="1:7" s="18" customFormat="1" ht="24.75">
      <c r="A11" s="2" t="s">
        <v>111</v>
      </c>
      <c r="B11" s="3" t="s">
        <v>60</v>
      </c>
      <c r="C11" s="96" t="s">
        <v>61</v>
      </c>
      <c r="D11" s="96"/>
      <c r="E11" s="96"/>
      <c r="F11" s="96"/>
      <c r="G11" s="96"/>
    </row>
    <row r="12" spans="1:7" s="18" customFormat="1" ht="66">
      <c r="A12" s="5" t="s">
        <v>62</v>
      </c>
      <c r="B12" s="3"/>
      <c r="C12" s="7">
        <v>5627.8</v>
      </c>
      <c r="D12" s="6">
        <v>93.58609794628752</v>
      </c>
      <c r="E12" s="7">
        <f>E14+E15+E16</f>
        <v>8157.88</v>
      </c>
      <c r="F12" s="6">
        <f>E12/C12*100</f>
        <v>144.9568214933011</v>
      </c>
      <c r="G12" s="4"/>
    </row>
    <row r="13" spans="1:9" s="18" customFormat="1" ht="15.75">
      <c r="A13" s="5" t="s">
        <v>63</v>
      </c>
      <c r="B13" s="3"/>
      <c r="C13" s="7"/>
      <c r="D13" s="6"/>
      <c r="E13" s="7"/>
      <c r="F13" s="6"/>
      <c r="G13" s="4"/>
      <c r="I13" s="75"/>
    </row>
    <row r="14" spans="1:7" s="18" customFormat="1" ht="31.5">
      <c r="A14" s="5" t="s">
        <v>98</v>
      </c>
      <c r="B14" s="3"/>
      <c r="C14" s="7">
        <v>8.2</v>
      </c>
      <c r="D14" s="6"/>
      <c r="E14" s="7">
        <v>3</v>
      </c>
      <c r="F14" s="6">
        <f aca="true" t="shared" si="0" ref="F14:F22">E14/C14*100</f>
        <v>36.585365853658544</v>
      </c>
      <c r="G14" s="4"/>
    </row>
    <row r="15" spans="1:7" s="18" customFormat="1" ht="31.5">
      <c r="A15" s="5" t="s">
        <v>64</v>
      </c>
      <c r="B15" s="3"/>
      <c r="C15" s="7">
        <v>5601.8</v>
      </c>
      <c r="D15" s="6">
        <v>93.45990857219127</v>
      </c>
      <c r="E15" s="7">
        <v>8135.8</v>
      </c>
      <c r="F15" s="6">
        <f t="shared" si="0"/>
        <v>145.23546003070442</v>
      </c>
      <c r="G15" s="4"/>
    </row>
    <row r="16" spans="1:7" s="18" customFormat="1" ht="47.25">
      <c r="A16" s="5" t="s">
        <v>65</v>
      </c>
      <c r="B16" s="3"/>
      <c r="C16" s="7">
        <v>17.8</v>
      </c>
      <c r="D16" s="6">
        <v>90.35532994923858</v>
      </c>
      <c r="E16" s="7">
        <v>19.08</v>
      </c>
      <c r="F16" s="6">
        <f t="shared" si="0"/>
        <v>107.19101123595505</v>
      </c>
      <c r="G16" s="4"/>
    </row>
    <row r="17" spans="1:7" s="18" customFormat="1" ht="50.25">
      <c r="A17" s="8" t="s">
        <v>82</v>
      </c>
      <c r="B17" s="3"/>
      <c r="C17" s="7" t="s">
        <v>104</v>
      </c>
      <c r="D17" s="6">
        <v>102</v>
      </c>
      <c r="E17" s="7" t="s">
        <v>104</v>
      </c>
      <c r="F17" s="6">
        <v>86.3</v>
      </c>
      <c r="G17" s="4"/>
    </row>
    <row r="18" spans="1:7" s="18" customFormat="1" ht="34.5">
      <c r="A18" s="9" t="s">
        <v>99</v>
      </c>
      <c r="B18" s="3"/>
      <c r="C18" s="7">
        <v>5825.5</v>
      </c>
      <c r="D18" s="6">
        <v>95.46087668988119</v>
      </c>
      <c r="E18" s="7">
        <f>E20+E21+E22</f>
        <v>8755.740000000002</v>
      </c>
      <c r="F18" s="6">
        <f t="shared" si="0"/>
        <v>150.30023173976485</v>
      </c>
      <c r="G18" s="4"/>
    </row>
    <row r="19" spans="1:8" s="18" customFormat="1" ht="15.75">
      <c r="A19" s="9" t="s">
        <v>100</v>
      </c>
      <c r="B19" s="3"/>
      <c r="C19" s="76"/>
      <c r="D19" s="6"/>
      <c r="E19" s="76"/>
      <c r="F19" s="6"/>
      <c r="G19" s="4"/>
      <c r="H19" s="75"/>
    </row>
    <row r="20" spans="1:7" s="18" customFormat="1" ht="31.5">
      <c r="A20" s="9" t="s">
        <v>101</v>
      </c>
      <c r="B20" s="3"/>
      <c r="C20" s="7">
        <v>8.2</v>
      </c>
      <c r="D20" s="6"/>
      <c r="E20" s="7">
        <v>3</v>
      </c>
      <c r="F20" s="6">
        <f t="shared" si="0"/>
        <v>36.585365853658544</v>
      </c>
      <c r="G20" s="4"/>
    </row>
    <row r="21" spans="1:7" s="18" customFormat="1" ht="31.5">
      <c r="A21" s="9" t="s">
        <v>102</v>
      </c>
      <c r="B21" s="3"/>
      <c r="C21" s="7">
        <v>5794.5</v>
      </c>
      <c r="D21" s="6">
        <v>95.61250082502806</v>
      </c>
      <c r="E21" s="7">
        <v>8727.7</v>
      </c>
      <c r="F21" s="6">
        <f t="shared" si="0"/>
        <v>150.62041591164038</v>
      </c>
      <c r="G21" s="4"/>
    </row>
    <row r="22" spans="1:7" s="18" customFormat="1" ht="47.25">
      <c r="A22" s="9" t="s">
        <v>103</v>
      </c>
      <c r="B22" s="3"/>
      <c r="C22" s="7">
        <v>22.8</v>
      </c>
      <c r="D22" s="6">
        <v>54.28571428571429</v>
      </c>
      <c r="E22" s="7">
        <v>25.04</v>
      </c>
      <c r="F22" s="6">
        <f t="shared" si="0"/>
        <v>109.82456140350875</v>
      </c>
      <c r="G22" s="4"/>
    </row>
    <row r="23" spans="1:7" ht="15" customHeight="1">
      <c r="A23" s="84" t="s">
        <v>66</v>
      </c>
      <c r="B23" s="85"/>
      <c r="C23" s="96"/>
      <c r="D23" s="96"/>
      <c r="E23" s="96"/>
      <c r="F23" s="96"/>
      <c r="G23" s="96"/>
    </row>
    <row r="24" spans="1:7" ht="15.75">
      <c r="A24" s="88" t="s">
        <v>54</v>
      </c>
      <c r="B24" s="89"/>
      <c r="C24" s="6"/>
      <c r="D24" s="6"/>
      <c r="E24" s="6"/>
      <c r="F24" s="6"/>
      <c r="G24" s="19"/>
    </row>
    <row r="25" spans="1:7" ht="15.75">
      <c r="A25" s="86" t="s">
        <v>67</v>
      </c>
      <c r="B25" s="87"/>
      <c r="C25" s="6">
        <v>187.6</v>
      </c>
      <c r="D25" s="6">
        <v>114.88058787507653</v>
      </c>
      <c r="E25" s="6">
        <v>143.2</v>
      </c>
      <c r="F25" s="6">
        <f aca="true" t="shared" si="1" ref="F25:F34">SUM(E25/C25)*100</f>
        <v>76.33262260127931</v>
      </c>
      <c r="G25" s="7"/>
    </row>
    <row r="26" spans="1:7" ht="15.75">
      <c r="A26" s="86" t="s">
        <v>68</v>
      </c>
      <c r="B26" s="87"/>
      <c r="C26" s="6">
        <v>31.7</v>
      </c>
      <c r="D26" s="6">
        <v>110.06944444444444</v>
      </c>
      <c r="E26" s="6">
        <v>26.5</v>
      </c>
      <c r="F26" s="6">
        <f t="shared" si="1"/>
        <v>83.59621451104101</v>
      </c>
      <c r="G26" s="7"/>
    </row>
    <row r="27" spans="1:7" ht="15.75">
      <c r="A27" s="86" t="s">
        <v>69</v>
      </c>
      <c r="B27" s="87"/>
      <c r="C27" s="6">
        <v>35.2</v>
      </c>
      <c r="D27" s="21">
        <v>41.55844155844156</v>
      </c>
      <c r="E27" s="6">
        <v>65.7</v>
      </c>
      <c r="F27" s="6">
        <f t="shared" si="1"/>
        <v>186.64772727272728</v>
      </c>
      <c r="G27" s="7"/>
    </row>
    <row r="28" spans="1:7" ht="15.75">
      <c r="A28" s="86" t="s">
        <v>68</v>
      </c>
      <c r="B28" s="87"/>
      <c r="C28" s="6">
        <v>243</v>
      </c>
      <c r="D28" s="21">
        <v>49.82571252819356</v>
      </c>
      <c r="E28" s="6">
        <v>321.5</v>
      </c>
      <c r="F28" s="6">
        <f t="shared" si="1"/>
        <v>132.3045267489712</v>
      </c>
      <c r="G28" s="7"/>
    </row>
    <row r="29" spans="1:7" ht="15.75">
      <c r="A29" s="86" t="s">
        <v>0</v>
      </c>
      <c r="B29" s="87"/>
      <c r="C29" s="6">
        <v>36.3</v>
      </c>
      <c r="D29" s="21">
        <v>76.74418604651163</v>
      </c>
      <c r="E29" s="6">
        <v>50.5</v>
      </c>
      <c r="F29" s="6">
        <f t="shared" si="1"/>
        <v>139.1184573002755</v>
      </c>
      <c r="G29" s="7"/>
    </row>
    <row r="30" spans="1:7" ht="15.75">
      <c r="A30" s="86" t="s">
        <v>68</v>
      </c>
      <c r="B30" s="87"/>
      <c r="C30" s="6">
        <v>18.4</v>
      </c>
      <c r="D30" s="21">
        <v>80.7017543859649</v>
      </c>
      <c r="E30" s="6">
        <v>20.1</v>
      </c>
      <c r="F30" s="6">
        <f t="shared" si="1"/>
        <v>109.23913043478262</v>
      </c>
      <c r="G30" s="7"/>
    </row>
    <row r="31" spans="1:7" ht="15.75">
      <c r="A31" s="86" t="s">
        <v>1</v>
      </c>
      <c r="B31" s="87"/>
      <c r="C31" s="6">
        <v>37</v>
      </c>
      <c r="D31" s="21">
        <v>114.55108359133128</v>
      </c>
      <c r="E31" s="6">
        <v>36.5</v>
      </c>
      <c r="F31" s="6">
        <f t="shared" si="1"/>
        <v>98.64864864864865</v>
      </c>
      <c r="G31" s="7"/>
    </row>
    <row r="32" spans="1:7" ht="15.75">
      <c r="A32" s="86" t="s">
        <v>2</v>
      </c>
      <c r="B32" s="87"/>
      <c r="C32" s="6">
        <v>71</v>
      </c>
      <c r="D32" s="21">
        <v>100.99573257467995</v>
      </c>
      <c r="E32" s="6">
        <v>70</v>
      </c>
      <c r="F32" s="6">
        <f t="shared" si="1"/>
        <v>98.59154929577466</v>
      </c>
      <c r="G32" s="7"/>
    </row>
    <row r="33" spans="1:7" ht="28.5" customHeight="1">
      <c r="A33" s="82" t="s">
        <v>3</v>
      </c>
      <c r="B33" s="83"/>
      <c r="C33" s="6">
        <v>31</v>
      </c>
      <c r="D33" s="6">
        <v>103.33333333333334</v>
      </c>
      <c r="E33" s="6">
        <v>31.8</v>
      </c>
      <c r="F33" s="6">
        <f t="shared" si="1"/>
        <v>102.58064516129033</v>
      </c>
      <c r="G33" s="22"/>
    </row>
    <row r="34" spans="1:7" ht="15.75">
      <c r="A34" s="82" t="s">
        <v>4</v>
      </c>
      <c r="B34" s="83"/>
      <c r="C34" s="6">
        <v>1320</v>
      </c>
      <c r="D34" s="6">
        <v>101.53846153846153</v>
      </c>
      <c r="E34" s="6">
        <v>1330</v>
      </c>
      <c r="F34" s="6">
        <f t="shared" si="1"/>
        <v>100.75757575757575</v>
      </c>
      <c r="G34" s="22"/>
    </row>
    <row r="35" spans="1:7" ht="15.75">
      <c r="A35" s="82"/>
      <c r="B35" s="83"/>
      <c r="C35" s="7"/>
      <c r="D35" s="7"/>
      <c r="E35" s="7"/>
      <c r="F35" s="7"/>
      <c r="G35" s="22"/>
    </row>
    <row r="36" spans="1:7" s="18" customFormat="1" ht="15.75">
      <c r="A36" s="93" t="s">
        <v>5</v>
      </c>
      <c r="B36" s="94"/>
      <c r="C36" s="7"/>
      <c r="D36" s="7"/>
      <c r="E36" s="7"/>
      <c r="F36" s="7"/>
      <c r="G36" s="22"/>
    </row>
    <row r="37" spans="1:7" s="18" customFormat="1" ht="28.5" customHeight="1">
      <c r="A37" s="82" t="s">
        <v>6</v>
      </c>
      <c r="B37" s="83"/>
      <c r="C37" s="6">
        <v>38.5</v>
      </c>
      <c r="D37" s="20">
        <v>99.48320413436691</v>
      </c>
      <c r="E37" s="6">
        <v>50.5</v>
      </c>
      <c r="F37" s="6">
        <f aca="true" t="shared" si="2" ref="F37:F45">SUM(E37/C37)*100</f>
        <v>131.1688311688312</v>
      </c>
      <c r="G37" s="22"/>
    </row>
    <row r="38" spans="1:7" s="18" customFormat="1" ht="15.75">
      <c r="A38" s="82" t="s">
        <v>7</v>
      </c>
      <c r="B38" s="83"/>
      <c r="C38" s="6">
        <v>3.1</v>
      </c>
      <c r="D38" s="20">
        <v>238.46153846153845</v>
      </c>
      <c r="E38" s="6">
        <v>3.2</v>
      </c>
      <c r="F38" s="6">
        <f t="shared" si="2"/>
        <v>103.2258064516129</v>
      </c>
      <c r="G38" s="7"/>
    </row>
    <row r="39" spans="1:7" s="18" customFormat="1" ht="15.75">
      <c r="A39" s="82" t="s">
        <v>8</v>
      </c>
      <c r="B39" s="83"/>
      <c r="C39" s="6">
        <v>5014</v>
      </c>
      <c r="D39" s="20">
        <v>90.57080924855492</v>
      </c>
      <c r="E39" s="6">
        <v>5340</v>
      </c>
      <c r="F39" s="6">
        <f t="shared" si="2"/>
        <v>106.5017949740726</v>
      </c>
      <c r="G39" s="7"/>
    </row>
    <row r="40" spans="1:7" s="18" customFormat="1" ht="15.75" customHeight="1">
      <c r="A40" s="80" t="s">
        <v>9</v>
      </c>
      <c r="B40" s="81"/>
      <c r="C40" s="6"/>
      <c r="D40" s="6"/>
      <c r="E40" s="32"/>
      <c r="F40" s="20"/>
      <c r="G40" s="22"/>
    </row>
    <row r="41" spans="1:7" s="18" customFormat="1" ht="15.75">
      <c r="A41" s="80" t="s">
        <v>10</v>
      </c>
      <c r="B41" s="81"/>
      <c r="C41" s="6">
        <v>1.7</v>
      </c>
      <c r="D41" s="6">
        <v>94.44444444444444</v>
      </c>
      <c r="E41" s="6">
        <v>1.7</v>
      </c>
      <c r="F41" s="6">
        <f t="shared" si="2"/>
        <v>100</v>
      </c>
      <c r="G41" s="22"/>
    </row>
    <row r="42" spans="1:7" s="18" customFormat="1" ht="15.75">
      <c r="A42" s="80" t="s">
        <v>88</v>
      </c>
      <c r="B42" s="81"/>
      <c r="C42" s="6">
        <v>0.8</v>
      </c>
      <c r="D42" s="20">
        <v>114.2857142857143</v>
      </c>
      <c r="E42" s="6">
        <v>0.7</v>
      </c>
      <c r="F42" s="6">
        <f t="shared" si="2"/>
        <v>87.49999999999999</v>
      </c>
      <c r="G42" s="22"/>
    </row>
    <row r="43" spans="1:7" s="18" customFormat="1" ht="15.75">
      <c r="A43" s="80" t="s">
        <v>11</v>
      </c>
      <c r="B43" s="81"/>
      <c r="C43" s="6">
        <v>195.9</v>
      </c>
      <c r="D43" s="20">
        <v>118.72727272727272</v>
      </c>
      <c r="E43" s="6">
        <v>358</v>
      </c>
      <c r="F43" s="6">
        <f t="shared" si="2"/>
        <v>182.7462991322103</v>
      </c>
      <c r="G43" s="22"/>
    </row>
    <row r="44" spans="1:7" s="18" customFormat="1" ht="15.75">
      <c r="A44" s="80" t="s">
        <v>84</v>
      </c>
      <c r="B44" s="81"/>
      <c r="C44" s="6">
        <v>2</v>
      </c>
      <c r="D44" s="20">
        <v>93.54838709677419</v>
      </c>
      <c r="E44" s="6">
        <v>1.1</v>
      </c>
      <c r="F44" s="6">
        <f t="shared" si="2"/>
        <v>55.00000000000001</v>
      </c>
      <c r="G44" s="22"/>
    </row>
    <row r="45" spans="1:7" s="18" customFormat="1" ht="15.75">
      <c r="A45" s="80" t="s">
        <v>12</v>
      </c>
      <c r="B45" s="81"/>
      <c r="C45" s="6">
        <v>1.7</v>
      </c>
      <c r="D45" s="20">
        <v>94.44444444444444</v>
      </c>
      <c r="E45" s="6">
        <v>1.8</v>
      </c>
      <c r="F45" s="6">
        <f t="shared" si="2"/>
        <v>105.88235294117648</v>
      </c>
      <c r="G45" s="22"/>
    </row>
    <row r="46" spans="1:7" ht="15.75">
      <c r="A46" s="101"/>
      <c r="B46" s="102"/>
      <c r="C46" s="102"/>
      <c r="D46" s="102"/>
      <c r="E46" s="102"/>
      <c r="F46" s="102"/>
      <c r="G46" s="103"/>
    </row>
    <row r="47" spans="1:7" ht="15.75">
      <c r="A47" s="97" t="s">
        <v>13</v>
      </c>
      <c r="B47" s="98"/>
      <c r="C47" s="100"/>
      <c r="D47" s="100"/>
      <c r="E47" s="100"/>
      <c r="F47" s="100"/>
      <c r="G47" s="100"/>
    </row>
    <row r="48" spans="1:7" ht="32.25" customHeight="1">
      <c r="A48" s="80" t="s">
        <v>14</v>
      </c>
      <c r="B48" s="81"/>
      <c r="C48" s="56">
        <v>4980000</v>
      </c>
      <c r="D48" s="6">
        <v>196.04114974591414</v>
      </c>
      <c r="E48" s="77">
        <v>1850000</v>
      </c>
      <c r="F48" s="6">
        <f>SUM(E48/C48)*100</f>
        <v>37.148594377510044</v>
      </c>
      <c r="G48" s="49"/>
    </row>
    <row r="49" spans="1:7" ht="30" customHeight="1">
      <c r="A49" s="80" t="s">
        <v>15</v>
      </c>
      <c r="B49" s="81"/>
      <c r="C49" s="43" t="s">
        <v>72</v>
      </c>
      <c r="D49" s="6">
        <v>184.9444808923718</v>
      </c>
      <c r="E49" s="43" t="s">
        <v>72</v>
      </c>
      <c r="F49" s="6">
        <f>SUM(E48/106%/C48)*100</f>
        <v>35.04584375236796</v>
      </c>
      <c r="G49" s="49"/>
    </row>
    <row r="50" spans="1:7" ht="12.75" customHeight="1" hidden="1">
      <c r="A50" s="80"/>
      <c r="B50" s="81"/>
      <c r="C50" s="31"/>
      <c r="D50" s="6"/>
      <c r="E50" s="31"/>
      <c r="F50" s="31"/>
      <c r="G50" s="49"/>
    </row>
    <row r="51" spans="1:7" ht="46.5" customHeight="1">
      <c r="A51" s="104" t="s">
        <v>90</v>
      </c>
      <c r="B51" s="104"/>
      <c r="C51" s="56">
        <v>4850000</v>
      </c>
      <c r="D51" s="6">
        <v>210.49808186335505</v>
      </c>
      <c r="E51" s="77">
        <v>1630000</v>
      </c>
      <c r="F51" s="6">
        <f>SUM(E51/C51)*100</f>
        <v>33.608247422680414</v>
      </c>
      <c r="G51" s="49"/>
    </row>
    <row r="52" spans="1:7" ht="46.5" customHeight="1">
      <c r="A52" s="91" t="s">
        <v>91</v>
      </c>
      <c r="B52" s="91"/>
      <c r="C52" s="43" t="s">
        <v>72</v>
      </c>
      <c r="D52" s="6">
        <v>198.58309609750478</v>
      </c>
      <c r="E52" s="43" t="s">
        <v>72</v>
      </c>
      <c r="F52" s="6">
        <f>SUM(E51/106%/C51)*100</f>
        <v>31.705893794981517</v>
      </c>
      <c r="G52" s="49"/>
    </row>
    <row r="53" spans="1:7" ht="15.75">
      <c r="A53" s="80" t="s">
        <v>81</v>
      </c>
      <c r="B53" s="81"/>
      <c r="C53" s="54"/>
      <c r="D53" s="54"/>
      <c r="E53" s="53"/>
      <c r="F53" s="53"/>
      <c r="G53" s="22"/>
    </row>
    <row r="54" spans="1:7" ht="15.75">
      <c r="A54" s="91" t="s">
        <v>85</v>
      </c>
      <c r="B54" s="91"/>
      <c r="C54" s="74">
        <v>7323</v>
      </c>
      <c r="D54" s="59">
        <v>115.54118018302304</v>
      </c>
      <c r="E54" s="74">
        <v>7671</v>
      </c>
      <c r="F54" s="6">
        <f>SUM(E54/C54)*100</f>
        <v>104.75215075788611</v>
      </c>
      <c r="G54" s="22"/>
    </row>
    <row r="55" spans="1:7" ht="15.75">
      <c r="A55" s="91" t="s">
        <v>92</v>
      </c>
      <c r="B55" s="91"/>
      <c r="C55" s="74">
        <v>7323</v>
      </c>
      <c r="D55" s="59">
        <v>115.54118018302304</v>
      </c>
      <c r="E55" s="74">
        <v>7671</v>
      </c>
      <c r="F55" s="6">
        <f>SUM(E55/C55)*100</f>
        <v>104.75215075788611</v>
      </c>
      <c r="G55" s="22"/>
    </row>
    <row r="56" spans="1:7" ht="15.75">
      <c r="A56" s="91" t="s">
        <v>93</v>
      </c>
      <c r="B56" s="91"/>
      <c r="C56" s="54"/>
      <c r="D56" s="54"/>
      <c r="E56" s="53"/>
      <c r="F56" s="53"/>
      <c r="G56" s="22"/>
    </row>
    <row r="57" spans="1:7" ht="15.75">
      <c r="A57" s="91" t="s">
        <v>94</v>
      </c>
      <c r="B57" s="91"/>
      <c r="C57" s="58"/>
      <c r="D57" s="54"/>
      <c r="E57" s="55"/>
      <c r="F57" s="53"/>
      <c r="G57" s="22"/>
    </row>
    <row r="58" spans="1:7" ht="15.75">
      <c r="A58" s="91" t="s">
        <v>95</v>
      </c>
      <c r="B58" s="91"/>
      <c r="C58" s="54"/>
      <c r="D58" s="54"/>
      <c r="E58" s="53"/>
      <c r="F58" s="53"/>
      <c r="G58" s="22"/>
    </row>
    <row r="59" spans="1:7" ht="27.75" customHeight="1">
      <c r="A59" s="91" t="s">
        <v>96</v>
      </c>
      <c r="B59" s="91"/>
      <c r="C59" s="58"/>
      <c r="D59" s="54"/>
      <c r="E59" s="58"/>
      <c r="F59" s="53"/>
      <c r="G59" s="22"/>
    </row>
    <row r="60" spans="1:7" ht="15.75">
      <c r="A60" s="91" t="s">
        <v>97</v>
      </c>
      <c r="B60" s="91"/>
      <c r="C60" s="47"/>
      <c r="D60" s="31"/>
      <c r="E60" s="47"/>
      <c r="F60" s="6"/>
      <c r="G60" s="22" t="s">
        <v>61</v>
      </c>
    </row>
    <row r="61" spans="1:7" ht="15.75">
      <c r="A61" s="91" t="s">
        <v>16</v>
      </c>
      <c r="B61" s="91"/>
      <c r="C61" s="31">
        <v>17.03</v>
      </c>
      <c r="D61" s="62"/>
      <c r="E61" s="31"/>
      <c r="F61" s="6"/>
      <c r="G61" s="22"/>
    </row>
    <row r="62" spans="1:7" ht="15.75">
      <c r="A62" s="80" t="s">
        <v>110</v>
      </c>
      <c r="B62" s="81"/>
      <c r="C62" s="31">
        <v>19.13</v>
      </c>
      <c r="D62" s="62" t="s">
        <v>114</v>
      </c>
      <c r="E62" s="31">
        <v>33.1</v>
      </c>
      <c r="F62" s="6">
        <f>SUM(E62/C62)*100</f>
        <v>173.0266596968113</v>
      </c>
      <c r="G62" s="22"/>
    </row>
    <row r="63" spans="1:7" ht="15.75">
      <c r="A63" s="91" t="s">
        <v>17</v>
      </c>
      <c r="B63" s="91"/>
      <c r="C63" s="31"/>
      <c r="D63" s="6"/>
      <c r="E63" s="31"/>
      <c r="F63" s="6"/>
      <c r="G63" s="22"/>
    </row>
    <row r="64" spans="1:7" ht="15.75">
      <c r="A64" s="101"/>
      <c r="B64" s="102"/>
      <c r="C64" s="102"/>
      <c r="D64" s="102"/>
      <c r="E64" s="102"/>
      <c r="F64" s="102"/>
      <c r="G64" s="103"/>
    </row>
    <row r="65" spans="1:7" ht="15.75">
      <c r="A65" s="97" t="s">
        <v>18</v>
      </c>
      <c r="B65" s="98"/>
      <c r="C65" s="100"/>
      <c r="D65" s="100"/>
      <c r="E65" s="100"/>
      <c r="F65" s="100"/>
      <c r="G65" s="100"/>
    </row>
    <row r="66" spans="1:7" ht="28.5" customHeight="1">
      <c r="A66" s="80" t="s">
        <v>19</v>
      </c>
      <c r="B66" s="81"/>
      <c r="C66" s="32">
        <v>36.619</v>
      </c>
      <c r="D66" s="6">
        <v>98.9408554213612</v>
      </c>
      <c r="E66" s="78">
        <v>36.087</v>
      </c>
      <c r="F66" s="6">
        <f aca="true" t="shared" si="3" ref="F66:F71">SUM(E66/C66)*100</f>
        <v>98.54720227204457</v>
      </c>
      <c r="G66" s="46"/>
    </row>
    <row r="67" spans="1:8" ht="15.75">
      <c r="A67" s="80" t="s">
        <v>20</v>
      </c>
      <c r="B67" s="81"/>
      <c r="C67" s="31">
        <v>228</v>
      </c>
      <c r="D67" s="20">
        <v>117.5257731958763</v>
      </c>
      <c r="E67" s="31">
        <v>184</v>
      </c>
      <c r="F67" s="6">
        <f t="shared" si="3"/>
        <v>80.7017543859649</v>
      </c>
      <c r="G67" s="46"/>
      <c r="H67" s="10">
        <v>-644</v>
      </c>
    </row>
    <row r="68" spans="1:7" ht="15.75">
      <c r="A68" s="80" t="s">
        <v>21</v>
      </c>
      <c r="B68" s="81"/>
      <c r="C68" s="31">
        <v>618</v>
      </c>
      <c r="D68" s="20">
        <v>99.67741935483872</v>
      </c>
      <c r="E68" s="31">
        <v>828</v>
      </c>
      <c r="F68" s="6">
        <f t="shared" si="3"/>
        <v>133.98058252427185</v>
      </c>
      <c r="G68" s="46"/>
    </row>
    <row r="69" spans="1:7" ht="15.75" customHeight="1">
      <c r="A69" s="80" t="s">
        <v>22</v>
      </c>
      <c r="B69" s="81"/>
      <c r="C69" s="31">
        <v>-26</v>
      </c>
      <c r="D69" s="20"/>
      <c r="E69" s="31">
        <v>107</v>
      </c>
      <c r="F69" s="64"/>
      <c r="G69" s="63" t="s">
        <v>117</v>
      </c>
    </row>
    <row r="70" spans="1:7" ht="15.75" customHeight="1">
      <c r="A70" s="91" t="s">
        <v>107</v>
      </c>
      <c r="B70" s="91"/>
      <c r="C70" s="31">
        <v>20.6</v>
      </c>
      <c r="D70" s="6">
        <v>99.7530385937727</v>
      </c>
      <c r="E70" s="31">
        <v>20.46</v>
      </c>
      <c r="F70" s="6">
        <f t="shared" si="3"/>
        <v>99.32038834951456</v>
      </c>
      <c r="G70" s="46"/>
    </row>
    <row r="71" spans="1:7" ht="15.75" customHeight="1">
      <c r="A71" s="91" t="s">
        <v>108</v>
      </c>
      <c r="B71" s="91"/>
      <c r="C71" s="31">
        <v>19.7</v>
      </c>
      <c r="D71" s="6">
        <v>99.96955242058256</v>
      </c>
      <c r="E71" s="31">
        <v>19.53</v>
      </c>
      <c r="F71" s="6">
        <f t="shared" si="3"/>
        <v>99.13705583756347</v>
      </c>
      <c r="G71" s="46"/>
    </row>
    <row r="72" spans="1:7" ht="15.75">
      <c r="A72" s="80" t="s">
        <v>23</v>
      </c>
      <c r="B72" s="81"/>
      <c r="C72" s="31"/>
      <c r="D72" s="31"/>
      <c r="E72" s="31"/>
      <c r="F72" s="20"/>
      <c r="G72" s="22"/>
    </row>
    <row r="73" spans="1:7" ht="15.75">
      <c r="A73" s="80" t="s">
        <v>87</v>
      </c>
      <c r="B73" s="81"/>
      <c r="C73" s="31">
        <v>29787</v>
      </c>
      <c r="D73" s="20">
        <v>110.89311641413202</v>
      </c>
      <c r="E73" s="56">
        <v>32299</v>
      </c>
      <c r="F73" s="20">
        <f>SUM(E73/C73)*100</f>
        <v>108.43320911807164</v>
      </c>
      <c r="G73" s="22"/>
    </row>
    <row r="74" spans="1:7" ht="15.75">
      <c r="A74" s="80" t="s">
        <v>24</v>
      </c>
      <c r="B74" s="81"/>
      <c r="C74" s="31"/>
      <c r="D74" s="20"/>
      <c r="E74" s="31"/>
      <c r="F74" s="20"/>
      <c r="G74" s="22"/>
    </row>
    <row r="75" spans="1:7" ht="15.75">
      <c r="A75" s="80" t="s">
        <v>105</v>
      </c>
      <c r="B75" s="81"/>
      <c r="C75" s="31"/>
      <c r="D75" s="20"/>
      <c r="E75" s="31"/>
      <c r="F75" s="20"/>
      <c r="G75" s="22"/>
    </row>
    <row r="76" spans="1:7" ht="29.25" customHeight="1">
      <c r="A76" s="80" t="s">
        <v>25</v>
      </c>
      <c r="B76" s="81"/>
      <c r="C76" s="20">
        <v>357</v>
      </c>
      <c r="D76" s="6">
        <v>201.6949152542373</v>
      </c>
      <c r="E76" s="20">
        <v>241</v>
      </c>
      <c r="F76" s="20">
        <f>SUM(E76/C76)*100</f>
        <v>67.50700280112045</v>
      </c>
      <c r="G76" s="22"/>
    </row>
    <row r="77" spans="1:7" ht="15.75">
      <c r="A77" s="80" t="s">
        <v>26</v>
      </c>
      <c r="B77" s="81"/>
      <c r="C77" s="31">
        <v>1.7</v>
      </c>
      <c r="D77" s="6"/>
      <c r="E77" s="79">
        <v>1.18</v>
      </c>
      <c r="F77" s="31"/>
      <c r="G77" s="22"/>
    </row>
    <row r="78" spans="1:8" ht="30.75" customHeight="1">
      <c r="A78" s="80" t="s">
        <v>27</v>
      </c>
      <c r="B78" s="81"/>
      <c r="C78" s="6">
        <v>34.8</v>
      </c>
      <c r="D78" s="31"/>
      <c r="E78" s="6">
        <v>34.7</v>
      </c>
      <c r="F78" s="31"/>
      <c r="G78" s="22"/>
      <c r="H78" s="10">
        <v>12526</v>
      </c>
    </row>
    <row r="79" spans="1:7" ht="15.75">
      <c r="A79" s="101"/>
      <c r="B79" s="102"/>
      <c r="C79" s="102"/>
      <c r="D79" s="102"/>
      <c r="E79" s="102"/>
      <c r="F79" s="102"/>
      <c r="G79" s="103"/>
    </row>
    <row r="80" spans="1:7" ht="15.75">
      <c r="A80" s="84" t="s">
        <v>28</v>
      </c>
      <c r="B80" s="85"/>
      <c r="C80" s="100"/>
      <c r="D80" s="100"/>
      <c r="E80" s="100"/>
      <c r="F80" s="100"/>
      <c r="G80" s="100"/>
    </row>
    <row r="81" spans="1:7" ht="35.25" customHeight="1">
      <c r="A81" s="80" t="s">
        <v>79</v>
      </c>
      <c r="B81" s="81"/>
      <c r="C81" s="31">
        <v>2214</v>
      </c>
      <c r="D81" s="6">
        <v>103.9924847346172</v>
      </c>
      <c r="E81" s="6">
        <v>2581</v>
      </c>
      <c r="F81" s="6">
        <f>E81/C81*100</f>
        <v>116.57633242999097</v>
      </c>
      <c r="G81" s="22"/>
    </row>
    <row r="82" spans="1:7" ht="38.25" customHeight="1">
      <c r="A82" s="105" t="s">
        <v>80</v>
      </c>
      <c r="B82" s="106"/>
      <c r="C82" s="31" t="s">
        <v>89</v>
      </c>
      <c r="D82" s="6">
        <v>99.13487581946346</v>
      </c>
      <c r="E82" s="31" t="s">
        <v>89</v>
      </c>
      <c r="F82" s="6">
        <v>105.7</v>
      </c>
      <c r="G82" s="22"/>
    </row>
    <row r="83" spans="1:7" ht="36" customHeight="1">
      <c r="A83" s="80" t="s">
        <v>77</v>
      </c>
      <c r="B83" s="81"/>
      <c r="C83" s="56">
        <v>709302</v>
      </c>
      <c r="D83" s="6">
        <v>97.6585690919004</v>
      </c>
      <c r="E83" s="20">
        <v>822150</v>
      </c>
      <c r="F83" s="6">
        <f aca="true" t="shared" si="4" ref="F83:F88">E83/C83*100</f>
        <v>115.90972533561164</v>
      </c>
      <c r="G83" s="22"/>
    </row>
    <row r="84" spans="1:7" ht="15.75">
      <c r="A84" s="80" t="s">
        <v>29</v>
      </c>
      <c r="B84" s="81"/>
      <c r="C84" s="56"/>
      <c r="D84" s="6"/>
      <c r="E84" s="20"/>
      <c r="F84" s="6"/>
      <c r="G84" s="22"/>
    </row>
    <row r="85" spans="1:7" ht="15.75">
      <c r="A85" s="80" t="s">
        <v>30</v>
      </c>
      <c r="B85" s="81"/>
      <c r="C85" s="56">
        <v>101024</v>
      </c>
      <c r="D85" s="6">
        <v>102.8</v>
      </c>
      <c r="E85" s="20">
        <v>117996</v>
      </c>
      <c r="F85" s="6">
        <f t="shared" si="4"/>
        <v>116.79996832435857</v>
      </c>
      <c r="G85" s="22"/>
    </row>
    <row r="86" spans="1:7" ht="15.75">
      <c r="A86" s="80" t="s">
        <v>31</v>
      </c>
      <c r="B86" s="81"/>
      <c r="C86" s="56">
        <v>87200</v>
      </c>
      <c r="D86" s="6">
        <v>87.09548541749899</v>
      </c>
      <c r="E86" s="20">
        <v>93304</v>
      </c>
      <c r="F86" s="6">
        <f t="shared" si="4"/>
        <v>107</v>
      </c>
      <c r="G86" s="22"/>
    </row>
    <row r="87" spans="1:7" ht="15.75">
      <c r="A87" s="80" t="s">
        <v>32</v>
      </c>
      <c r="B87" s="81"/>
      <c r="C87" s="56">
        <v>4600</v>
      </c>
      <c r="D87" s="6">
        <v>105.094813799406</v>
      </c>
      <c r="E87" s="20">
        <v>4800</v>
      </c>
      <c r="F87" s="6">
        <f t="shared" si="4"/>
        <v>104.34782608695652</v>
      </c>
      <c r="G87" s="22"/>
    </row>
    <row r="88" spans="1:9" ht="15.75">
      <c r="A88" s="80" t="s">
        <v>33</v>
      </c>
      <c r="B88" s="81"/>
      <c r="C88" s="56">
        <v>262100</v>
      </c>
      <c r="D88" s="6">
        <v>103.97080407790868</v>
      </c>
      <c r="E88" s="20">
        <v>309200</v>
      </c>
      <c r="F88" s="6">
        <f t="shared" si="4"/>
        <v>117.97024036627242</v>
      </c>
      <c r="G88" s="22"/>
      <c r="I88" s="65"/>
    </row>
    <row r="89" spans="1:7" ht="33.75" customHeight="1">
      <c r="A89" s="80" t="s">
        <v>78</v>
      </c>
      <c r="B89" s="81"/>
      <c r="C89" s="31" t="s">
        <v>89</v>
      </c>
      <c r="D89" s="6">
        <v>93.453176164498</v>
      </c>
      <c r="E89" s="31" t="s">
        <v>89</v>
      </c>
      <c r="F89" s="20">
        <v>0</v>
      </c>
      <c r="G89" s="22" t="s">
        <v>34</v>
      </c>
    </row>
    <row r="90" spans="1:7" ht="11.25" customHeight="1">
      <c r="A90" s="72"/>
      <c r="B90" s="72"/>
      <c r="C90" s="72"/>
      <c r="D90" s="72"/>
      <c r="E90" s="72"/>
      <c r="F90" s="73"/>
      <c r="G90" s="72"/>
    </row>
    <row r="91" spans="1:7" ht="19.5" customHeight="1">
      <c r="A91" s="84" t="s">
        <v>73</v>
      </c>
      <c r="B91" s="85"/>
      <c r="C91" s="100"/>
      <c r="D91" s="100"/>
      <c r="E91" s="100"/>
      <c r="F91" s="100"/>
      <c r="G91" s="100"/>
    </row>
    <row r="92" spans="1:7" ht="16.5" customHeight="1">
      <c r="A92" s="80" t="s">
        <v>35</v>
      </c>
      <c r="B92" s="81"/>
      <c r="C92" s="20">
        <v>57</v>
      </c>
      <c r="D92" s="20">
        <v>96.61016949152543</v>
      </c>
      <c r="E92" s="20">
        <v>60</v>
      </c>
      <c r="F92" s="6">
        <f>SUM(E92/C92)*100</f>
        <v>105.26315789473684</v>
      </c>
      <c r="G92" s="22"/>
    </row>
    <row r="93" spans="1:7" ht="34.5" customHeight="1">
      <c r="A93" s="80" t="s">
        <v>36</v>
      </c>
      <c r="B93" s="81"/>
      <c r="C93" s="20">
        <v>570</v>
      </c>
      <c r="D93" s="20">
        <v>94.21487603305785</v>
      </c>
      <c r="E93" s="20">
        <v>464</v>
      </c>
      <c r="F93" s="6">
        <f>SUM(E93/C93)*100</f>
        <v>81.40350877192982</v>
      </c>
      <c r="G93" s="22"/>
    </row>
    <row r="94" spans="1:7" ht="33.75" customHeight="1">
      <c r="A94" s="80" t="s">
        <v>37</v>
      </c>
      <c r="B94" s="81"/>
      <c r="C94" s="56">
        <v>1288</v>
      </c>
      <c r="D94" s="20">
        <v>105.92105263157893</v>
      </c>
      <c r="E94" s="20">
        <v>1298</v>
      </c>
      <c r="F94" s="6">
        <f>SUM(E94/C94)*100</f>
        <v>100.77639751552796</v>
      </c>
      <c r="G94" s="22"/>
    </row>
    <row r="95" spans="1:8" ht="15.75">
      <c r="A95" s="101"/>
      <c r="B95" s="102"/>
      <c r="C95" s="102"/>
      <c r="D95" s="102"/>
      <c r="E95" s="102"/>
      <c r="F95" s="102"/>
      <c r="G95" s="103"/>
      <c r="H95" s="68"/>
    </row>
    <row r="96" spans="1:8" s="18" customFormat="1" ht="15.75">
      <c r="A96" s="84" t="s">
        <v>38</v>
      </c>
      <c r="B96" s="85"/>
      <c r="C96" s="100"/>
      <c r="D96" s="100"/>
      <c r="E96" s="100"/>
      <c r="F96" s="100"/>
      <c r="G96" s="100"/>
      <c r="H96" s="71"/>
    </row>
    <row r="97" spans="1:8" s="18" customFormat="1" ht="15.75" customHeight="1">
      <c r="A97" s="80" t="s">
        <v>39</v>
      </c>
      <c r="B97" s="81"/>
      <c r="C97" s="6" t="s">
        <v>115</v>
      </c>
      <c r="D97" s="39">
        <v>157.6</v>
      </c>
      <c r="E97" s="6">
        <v>2460.6</v>
      </c>
      <c r="F97" s="6">
        <v>265.1</v>
      </c>
      <c r="G97" s="48" t="s">
        <v>121</v>
      </c>
      <c r="H97" s="70"/>
    </row>
    <row r="98" spans="1:8" s="18" customFormat="1" ht="47.25" customHeight="1">
      <c r="A98" s="80" t="s">
        <v>74</v>
      </c>
      <c r="B98" s="81"/>
      <c r="C98" s="6" t="s">
        <v>116</v>
      </c>
      <c r="D98" s="39">
        <v>157.4</v>
      </c>
      <c r="E98" s="6">
        <v>2460.3</v>
      </c>
      <c r="F98" s="6">
        <v>266.6</v>
      </c>
      <c r="G98" s="48" t="s">
        <v>121</v>
      </c>
      <c r="H98" s="70"/>
    </row>
    <row r="99" spans="1:8" s="18" customFormat="1" ht="31.5" customHeight="1">
      <c r="A99" s="80" t="s">
        <v>40</v>
      </c>
      <c r="B99" s="81"/>
      <c r="C99" s="6">
        <v>1096.6</v>
      </c>
      <c r="D99" s="39">
        <v>102.56266367377478</v>
      </c>
      <c r="E99" s="6">
        <v>1440</v>
      </c>
      <c r="F99" s="6">
        <f>SUM(E99/C99)*100</f>
        <v>131.31497355462338</v>
      </c>
      <c r="G99" s="19"/>
      <c r="H99" s="69"/>
    </row>
    <row r="100" spans="1:7" s="18" customFormat="1" ht="15.75" customHeight="1">
      <c r="A100" s="80" t="s">
        <v>41</v>
      </c>
      <c r="B100" s="81"/>
      <c r="C100" s="6">
        <v>346.1</v>
      </c>
      <c r="D100" s="39">
        <v>87.46525145312106</v>
      </c>
      <c r="E100" s="6">
        <v>385.4</v>
      </c>
      <c r="F100" s="6">
        <f aca="true" t="shared" si="5" ref="F100:F111">SUM(E100/C100)*100</f>
        <v>111.35509968217276</v>
      </c>
      <c r="G100" s="19"/>
    </row>
    <row r="101" spans="1:7" s="18" customFormat="1" ht="18" customHeight="1">
      <c r="A101" s="80" t="s">
        <v>75</v>
      </c>
      <c r="B101" s="81"/>
      <c r="C101" s="6">
        <v>750.5</v>
      </c>
      <c r="D101" s="39">
        <v>111.43281365998514</v>
      </c>
      <c r="E101" s="6">
        <v>1054.6</v>
      </c>
      <c r="F101" s="6">
        <f t="shared" si="5"/>
        <v>140.51965356429045</v>
      </c>
      <c r="G101" s="19"/>
    </row>
    <row r="102" spans="1:7" s="18" customFormat="1" ht="15.75">
      <c r="A102" s="80" t="s">
        <v>42</v>
      </c>
      <c r="B102" s="81"/>
      <c r="C102" s="6"/>
      <c r="D102" s="39"/>
      <c r="E102" s="6"/>
      <c r="F102" s="33"/>
      <c r="G102" s="19"/>
    </row>
    <row r="103" spans="1:7" s="18" customFormat="1" ht="33.75" customHeight="1">
      <c r="A103" s="105" t="s">
        <v>43</v>
      </c>
      <c r="B103" s="106"/>
      <c r="C103" s="6">
        <v>108.9</v>
      </c>
      <c r="D103" s="39">
        <v>96.32905793896506</v>
      </c>
      <c r="E103" s="6">
        <v>105.4</v>
      </c>
      <c r="F103" s="6">
        <f t="shared" si="5"/>
        <v>96.7860422405877</v>
      </c>
      <c r="G103" s="19"/>
    </row>
    <row r="104" spans="1:7" s="18" customFormat="1" ht="15.75">
      <c r="A104" s="80" t="s">
        <v>76</v>
      </c>
      <c r="B104" s="81"/>
      <c r="C104" s="6">
        <v>303.4</v>
      </c>
      <c r="D104" s="39">
        <v>102.78822373547445</v>
      </c>
      <c r="E104" s="6">
        <v>306.3</v>
      </c>
      <c r="F104" s="6">
        <f t="shared" si="5"/>
        <v>100.95583388266316</v>
      </c>
      <c r="G104" s="19"/>
    </row>
    <row r="105" spans="1:7" s="18" customFormat="1" ht="33" customHeight="1">
      <c r="A105" s="80" t="s">
        <v>44</v>
      </c>
      <c r="B105" s="81"/>
      <c r="C105" s="6">
        <v>1089.8</v>
      </c>
      <c r="D105" s="39">
        <v>100.94479436828456</v>
      </c>
      <c r="E105" s="6">
        <v>1412.7</v>
      </c>
      <c r="F105" s="6">
        <f t="shared" si="5"/>
        <v>129.62928977794093</v>
      </c>
      <c r="G105" s="19"/>
    </row>
    <row r="106" spans="1:7" s="18" customFormat="1" ht="15.75">
      <c r="A106" s="109" t="s">
        <v>45</v>
      </c>
      <c r="B106" s="110"/>
      <c r="C106" s="6"/>
      <c r="D106" s="39"/>
      <c r="E106" s="6"/>
      <c r="F106" s="6"/>
      <c r="G106" s="19"/>
    </row>
    <row r="107" spans="1:7" s="18" customFormat="1" ht="15.75">
      <c r="A107" s="109" t="s">
        <v>46</v>
      </c>
      <c r="B107" s="110"/>
      <c r="C107" s="6">
        <v>537.7</v>
      </c>
      <c r="D107" s="39">
        <v>103.80308880308881</v>
      </c>
      <c r="E107" s="6">
        <v>655.1</v>
      </c>
      <c r="F107" s="6">
        <f t="shared" si="5"/>
        <v>121.83373628417333</v>
      </c>
      <c r="G107" s="19"/>
    </row>
    <row r="108" spans="1:7" s="18" customFormat="1" ht="15.75">
      <c r="A108" s="109" t="s">
        <v>47</v>
      </c>
      <c r="B108" s="110"/>
      <c r="C108" s="6">
        <v>65.1</v>
      </c>
      <c r="D108" s="39">
        <v>97.0193740685544</v>
      </c>
      <c r="E108" s="6">
        <v>78.7</v>
      </c>
      <c r="F108" s="6">
        <f t="shared" si="5"/>
        <v>120.89093701996929</v>
      </c>
      <c r="G108" s="19"/>
    </row>
    <row r="109" spans="1:7" s="18" customFormat="1" ht="33.75" customHeight="1">
      <c r="A109" s="80" t="s">
        <v>48</v>
      </c>
      <c r="B109" s="81"/>
      <c r="C109" s="6"/>
      <c r="D109" s="39"/>
      <c r="E109" s="6"/>
      <c r="F109" s="33"/>
      <c r="G109" s="19"/>
    </row>
    <row r="110" spans="1:9" ht="15.75" customHeight="1">
      <c r="A110" s="80" t="s">
        <v>49</v>
      </c>
      <c r="B110" s="81"/>
      <c r="C110" s="20">
        <v>29777.06573981046</v>
      </c>
      <c r="D110" s="39">
        <v>103.60703326341458</v>
      </c>
      <c r="E110" s="20">
        <f>SUM(E99/E118)*1000000</f>
        <v>39608.31774672681</v>
      </c>
      <c r="F110" s="6">
        <f t="shared" si="5"/>
        <v>133.01618800462415</v>
      </c>
      <c r="G110" s="19" t="s">
        <v>61</v>
      </c>
      <c r="I110" s="42"/>
    </row>
    <row r="111" spans="1:9" ht="15.75" customHeight="1">
      <c r="A111" s="80" t="s">
        <v>50</v>
      </c>
      <c r="B111" s="81"/>
      <c r="C111" s="20">
        <v>29592.418605914136</v>
      </c>
      <c r="D111" s="39">
        <v>101.97268960515171</v>
      </c>
      <c r="E111" s="20">
        <f>SUM(E105)/E118*1000000</f>
        <v>38857.41005611178</v>
      </c>
      <c r="F111" s="6">
        <f t="shared" si="5"/>
        <v>131.3086658227591</v>
      </c>
      <c r="G111" s="19"/>
      <c r="I111" s="42"/>
    </row>
    <row r="112" spans="1:9" ht="15.75" customHeight="1">
      <c r="A112" s="80" t="s">
        <v>51</v>
      </c>
      <c r="B112" s="81"/>
      <c r="C112" s="41"/>
      <c r="D112" s="41"/>
      <c r="E112" s="41"/>
      <c r="F112" s="41"/>
      <c r="G112" s="9"/>
      <c r="I112" s="42"/>
    </row>
    <row r="113" spans="1:9" ht="15.75">
      <c r="A113" s="80" t="s">
        <v>52</v>
      </c>
      <c r="B113" s="81"/>
      <c r="C113" s="20">
        <v>8687</v>
      </c>
      <c r="D113" s="33"/>
      <c r="E113" s="61">
        <v>8709</v>
      </c>
      <c r="F113" s="6"/>
      <c r="G113" s="19"/>
      <c r="H113" s="42"/>
      <c r="I113" s="42"/>
    </row>
    <row r="114" spans="1:7" ht="15.75">
      <c r="A114" s="80" t="s">
        <v>53</v>
      </c>
      <c r="B114" s="81"/>
      <c r="C114" s="20">
        <v>8708.9</v>
      </c>
      <c r="D114" s="33">
        <f>SUM(C114*100/C113)</f>
        <v>100.25210084033614</v>
      </c>
      <c r="E114" s="61"/>
      <c r="F114" s="6"/>
      <c r="G114" s="19"/>
    </row>
    <row r="115" spans="1:7" s="18" customFormat="1" ht="14.25" customHeight="1">
      <c r="A115" s="50" t="s">
        <v>112</v>
      </c>
      <c r="B115" s="50"/>
      <c r="C115" s="51"/>
      <c r="D115" s="51"/>
      <c r="E115" s="51"/>
      <c r="F115" s="51"/>
      <c r="G115" s="52"/>
    </row>
    <row r="116" spans="1:7" s="18" customFormat="1" ht="16.5" customHeight="1">
      <c r="A116" s="50" t="s">
        <v>86</v>
      </c>
      <c r="B116" s="50"/>
      <c r="C116" s="51"/>
      <c r="D116" s="51"/>
      <c r="E116" s="51"/>
      <c r="F116" s="51"/>
      <c r="G116" s="52"/>
    </row>
    <row r="117" spans="1:7" s="18" customFormat="1" ht="16.5" customHeight="1">
      <c r="A117" s="60" t="s">
        <v>109</v>
      </c>
      <c r="B117" s="50"/>
      <c r="C117" s="51"/>
      <c r="D117" s="51"/>
      <c r="E117" s="51"/>
      <c r="F117" s="51"/>
      <c r="G117" s="52"/>
    </row>
    <row r="118" spans="1:7" ht="15.75">
      <c r="A118" s="107" t="s">
        <v>83</v>
      </c>
      <c r="B118" s="108"/>
      <c r="C118" s="66">
        <v>36827</v>
      </c>
      <c r="D118" s="67"/>
      <c r="E118" s="66">
        <v>36356</v>
      </c>
      <c r="F118" s="45"/>
      <c r="G118" s="44"/>
    </row>
    <row r="119" spans="1:7" ht="14.25">
      <c r="A119" s="14"/>
      <c r="B119" s="35"/>
      <c r="C119" s="37"/>
      <c r="D119" s="34"/>
      <c r="E119" s="40"/>
      <c r="F119" s="40"/>
      <c r="G119" s="12"/>
    </row>
    <row r="120" spans="1:7" ht="12.75">
      <c r="A120" s="12"/>
      <c r="B120" s="12"/>
      <c r="C120" s="28"/>
      <c r="D120" s="28"/>
      <c r="E120" s="25"/>
      <c r="F120" s="25"/>
      <c r="G120" s="12"/>
    </row>
    <row r="121" spans="1:7" ht="12.75">
      <c r="A121" s="27"/>
      <c r="C121" s="12"/>
      <c r="D121" s="13"/>
      <c r="E121" s="24"/>
      <c r="F121" s="24"/>
      <c r="G121" s="12"/>
    </row>
    <row r="122" spans="1:7" ht="12.75">
      <c r="A122" s="12"/>
      <c r="C122" s="12"/>
      <c r="D122" s="13"/>
      <c r="E122" s="24"/>
      <c r="F122" s="24"/>
      <c r="G122" s="12"/>
    </row>
    <row r="123" spans="3:7" ht="12.75">
      <c r="C123" s="12"/>
      <c r="D123" s="13"/>
      <c r="E123" s="24"/>
      <c r="F123" s="24"/>
      <c r="G123" s="12"/>
    </row>
    <row r="124" spans="1:7" ht="12.75">
      <c r="A124" s="12"/>
      <c r="C124" s="12"/>
      <c r="D124" s="13"/>
      <c r="E124" s="24"/>
      <c r="F124" s="24"/>
      <c r="G124" s="12"/>
    </row>
    <row r="125" spans="1:7" ht="12.75">
      <c r="A125" s="12"/>
      <c r="B125" s="12"/>
      <c r="C125" s="13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2"/>
      <c r="B127" s="12"/>
      <c r="C127" s="13"/>
      <c r="D127" s="13"/>
      <c r="E127" s="24"/>
      <c r="F127" s="24"/>
      <c r="G127" s="12"/>
    </row>
    <row r="128" spans="1:7" ht="12.75">
      <c r="A128" s="15"/>
      <c r="B128" s="15"/>
      <c r="C128" s="16"/>
      <c r="D128" s="16"/>
      <c r="E128" s="24"/>
      <c r="F128" s="26"/>
      <c r="G128" s="15"/>
    </row>
    <row r="129" spans="1:7" ht="12.75">
      <c r="A129" s="15"/>
      <c r="B129" s="15"/>
      <c r="C129" s="16"/>
      <c r="D129" s="16"/>
      <c r="E129" s="26"/>
      <c r="F129" s="26"/>
      <c r="G129" s="15"/>
    </row>
    <row r="130" spans="1:7" ht="12.75">
      <c r="A130" s="15"/>
      <c r="B130" s="15"/>
      <c r="C130" s="16"/>
      <c r="D130" s="23"/>
      <c r="E130" s="26"/>
      <c r="F130" s="26"/>
      <c r="G130" s="15"/>
    </row>
    <row r="131" spans="1:7" ht="12.75">
      <c r="A131" s="15"/>
      <c r="B131" s="15"/>
      <c r="C131" s="16"/>
      <c r="D131" s="29"/>
      <c r="E131" s="26"/>
      <c r="F131" s="26"/>
      <c r="G131" s="15"/>
    </row>
    <row r="132" spans="1:7" ht="12.75">
      <c r="A132" s="15"/>
      <c r="B132" s="15"/>
      <c r="C132" s="16"/>
      <c r="D132" s="16"/>
      <c r="E132" s="26"/>
      <c r="F132" s="26"/>
      <c r="G132" s="15"/>
    </row>
    <row r="133" spans="1:7" ht="12.75">
      <c r="A133" s="15"/>
      <c r="B133" s="15"/>
      <c r="C133" s="16"/>
      <c r="D133" s="16"/>
      <c r="E133" s="29"/>
      <c r="F133" s="29"/>
      <c r="G133" s="15"/>
    </row>
    <row r="134" spans="1:7" ht="12.75">
      <c r="A134" s="15"/>
      <c r="B134" s="15"/>
      <c r="C134" s="16"/>
      <c r="D134" s="16"/>
      <c r="E134" s="16"/>
      <c r="F134" s="30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15"/>
      <c r="C147" s="16"/>
      <c r="D147" s="16"/>
      <c r="E147" s="16"/>
      <c r="F147" s="16"/>
      <c r="G147" s="15"/>
    </row>
    <row r="148" spans="1:7" ht="12.75">
      <c r="A148" s="15"/>
      <c r="B148" s="36"/>
      <c r="C148" s="36"/>
      <c r="D148" s="16"/>
      <c r="E148" s="16"/>
      <c r="F148" s="16"/>
      <c r="G148" s="15"/>
    </row>
    <row r="149" spans="1:7" ht="12.75">
      <c r="A149" s="15"/>
      <c r="B149" s="38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  <row r="244" spans="1:7" ht="12.75">
      <c r="A244" s="15"/>
      <c r="B244" s="15"/>
      <c r="C244" s="16"/>
      <c r="D244" s="16"/>
      <c r="E244" s="16"/>
      <c r="F244" s="16"/>
      <c r="G244" s="15"/>
    </row>
  </sheetData>
  <sheetProtection/>
  <mergeCells count="109">
    <mergeCell ref="A118:B118"/>
    <mergeCell ref="A104:B104"/>
    <mergeCell ref="A105:B105"/>
    <mergeCell ref="A106:B106"/>
    <mergeCell ref="A114:B114"/>
    <mergeCell ref="A107:B107"/>
    <mergeCell ref="A108:B108"/>
    <mergeCell ref="A109:B109"/>
    <mergeCell ref="A111:B111"/>
    <mergeCell ref="A112:B112"/>
    <mergeCell ref="A113:B113"/>
    <mergeCell ref="A103:B103"/>
    <mergeCell ref="A92:B92"/>
    <mergeCell ref="A93:B93"/>
    <mergeCell ref="A110:B110"/>
    <mergeCell ref="A102:B102"/>
    <mergeCell ref="A96:B96"/>
    <mergeCell ref="A97:B97"/>
    <mergeCell ref="A98:B98"/>
    <mergeCell ref="A101:B101"/>
    <mergeCell ref="A99:B99"/>
    <mergeCell ref="A100:B100"/>
    <mergeCell ref="A89:B89"/>
    <mergeCell ref="A91:B91"/>
    <mergeCell ref="C91:G91"/>
    <mergeCell ref="C96:G96"/>
    <mergeCell ref="A94:B94"/>
    <mergeCell ref="A95:G95"/>
    <mergeCell ref="C80:G80"/>
    <mergeCell ref="A81:B81"/>
    <mergeCell ref="A88:B88"/>
    <mergeCell ref="A78:B78"/>
    <mergeCell ref="A79:G79"/>
    <mergeCell ref="A80:B80"/>
    <mergeCell ref="A87:B87"/>
    <mergeCell ref="A85:B85"/>
    <mergeCell ref="A86:B86"/>
    <mergeCell ref="A82:B82"/>
    <mergeCell ref="A84:B84"/>
    <mergeCell ref="A72:B72"/>
    <mergeCell ref="A73:B73"/>
    <mergeCell ref="A74:B74"/>
    <mergeCell ref="A75:B75"/>
    <mergeCell ref="A76:B76"/>
    <mergeCell ref="A77:B77"/>
    <mergeCell ref="A65:B65"/>
    <mergeCell ref="A57:B57"/>
    <mergeCell ref="A83:B83"/>
    <mergeCell ref="A69:B69"/>
    <mergeCell ref="A68:B68"/>
    <mergeCell ref="A66:B66"/>
    <mergeCell ref="A67:B67"/>
    <mergeCell ref="A62:B62"/>
    <mergeCell ref="A45:B45"/>
    <mergeCell ref="A46:G46"/>
    <mergeCell ref="C47:G47"/>
    <mergeCell ref="A48:B48"/>
    <mergeCell ref="A51:B51"/>
    <mergeCell ref="A54:B54"/>
    <mergeCell ref="C65:G65"/>
    <mergeCell ref="A53:B53"/>
    <mergeCell ref="A61:B61"/>
    <mergeCell ref="A63:B63"/>
    <mergeCell ref="A64:G64"/>
    <mergeCell ref="A56:B56"/>
    <mergeCell ref="A60:B60"/>
    <mergeCell ref="A55:B55"/>
    <mergeCell ref="A58:B58"/>
    <mergeCell ref="A59:B59"/>
    <mergeCell ref="A39:B39"/>
    <mergeCell ref="A41:B41"/>
    <mergeCell ref="A37:B37"/>
    <mergeCell ref="A38:B38"/>
    <mergeCell ref="A1:G1"/>
    <mergeCell ref="A2:G2"/>
    <mergeCell ref="A3:G3"/>
    <mergeCell ref="C11:G11"/>
    <mergeCell ref="A4:G4"/>
    <mergeCell ref="A9:B10"/>
    <mergeCell ref="C9:D9"/>
    <mergeCell ref="A31:B31"/>
    <mergeCell ref="C23:G23"/>
    <mergeCell ref="A33:B33"/>
    <mergeCell ref="A34:B34"/>
    <mergeCell ref="A71:B71"/>
    <mergeCell ref="A50:B50"/>
    <mergeCell ref="E9:F9"/>
    <mergeCell ref="A52:B52"/>
    <mergeCell ref="A47:B47"/>
    <mergeCell ref="A6:G6"/>
    <mergeCell ref="A7:G7"/>
    <mergeCell ref="A70:B70"/>
    <mergeCell ref="G9:G10"/>
    <mergeCell ref="A36:B36"/>
    <mergeCell ref="A29:B29"/>
    <mergeCell ref="A30:B30"/>
    <mergeCell ref="A32:B32"/>
    <mergeCell ref="A40:B40"/>
    <mergeCell ref="A42:B42"/>
    <mergeCell ref="A43:B43"/>
    <mergeCell ref="A44:B44"/>
    <mergeCell ref="A35:B35"/>
    <mergeCell ref="A49:B49"/>
    <mergeCell ref="A23:B23"/>
    <mergeCell ref="A28:B28"/>
    <mergeCell ref="A25:B25"/>
    <mergeCell ref="A26:B26"/>
    <mergeCell ref="A24:B24"/>
    <mergeCell ref="A27:B2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4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kolesnikovnv</cp:lastModifiedBy>
  <cp:lastPrinted>2022-01-31T10:44:12Z</cp:lastPrinted>
  <dcterms:created xsi:type="dcterms:W3CDTF">2013-04-15T10:42:58Z</dcterms:created>
  <dcterms:modified xsi:type="dcterms:W3CDTF">2022-01-31T11:32:08Z</dcterms:modified>
  <cp:category/>
  <cp:version/>
  <cp:contentType/>
  <cp:contentStatus/>
</cp:coreProperties>
</file>