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<sst xmlns="http://schemas.openxmlformats.org/spreadsheetml/2006/main" count="86" uniqueCount="75">
  <si>
    <t>- прочие коммунальные услуги</t>
  </si>
  <si>
    <t>290</t>
  </si>
  <si>
    <t>Должностное лицо 2</t>
  </si>
  <si>
    <t>Кредиторская задолженность в бюджетных учреждениях</t>
  </si>
  <si>
    <t>Ед. измерения: документа -  тыс.</t>
  </si>
  <si>
    <t>1,19</t>
  </si>
  <si>
    <t>- оплата потребления газа</t>
  </si>
  <si>
    <t>Пособия по социальной помощи населению</t>
  </si>
  <si>
    <t>212</t>
  </si>
  <si>
    <t>- медикаменты, перевязочные средства и прочие лечебные расходы</t>
  </si>
  <si>
    <t>Кредиторская задолженность - всего</t>
  </si>
  <si>
    <t>1,11</t>
  </si>
  <si>
    <t>- продукты питания</t>
  </si>
  <si>
    <t>1,15</t>
  </si>
  <si>
    <t>№ листа / № строки</t>
  </si>
  <si>
    <t>310</t>
  </si>
  <si>
    <t>1,30</t>
  </si>
  <si>
    <t>225</t>
  </si>
  <si>
    <t>- оплата отопления и технологических нужд</t>
  </si>
  <si>
    <t>Прочие выплаты</t>
  </si>
  <si>
    <t>1,26</t>
  </si>
  <si>
    <t>1,28</t>
  </si>
  <si>
    <t>1,22</t>
  </si>
  <si>
    <t>Ед. измерения: отчета -  тыс.</t>
  </si>
  <si>
    <t>221</t>
  </si>
  <si>
    <t>-  штрафы, пени</t>
  </si>
  <si>
    <t>1,24</t>
  </si>
  <si>
    <t>____________________</t>
  </si>
  <si>
    <t>1  Всего</t>
  </si>
  <si>
    <t>263</t>
  </si>
  <si>
    <t>Транспортные услуги</t>
  </si>
  <si>
    <t>223</t>
  </si>
  <si>
    <t>- прочие</t>
  </si>
  <si>
    <t>1,8</t>
  </si>
  <si>
    <t>1,6</t>
  </si>
  <si>
    <t>340</t>
  </si>
  <si>
    <t>Новохоперский район</t>
  </si>
  <si>
    <t>- оплата прочих материальных запасов</t>
  </si>
  <si>
    <t>1,33</t>
  </si>
  <si>
    <t>- ГСМ</t>
  </si>
  <si>
    <t>1,12</t>
  </si>
  <si>
    <t>Наименование показателя</t>
  </si>
  <si>
    <t>Услуги связи</t>
  </si>
  <si>
    <t>1,14</t>
  </si>
  <si>
    <t>Пенсии, пособия выплачиваемые организациями сектора госуправления</t>
  </si>
  <si>
    <t>1,31</t>
  </si>
  <si>
    <t>3  Просроченная</t>
  </si>
  <si>
    <t>1,35</t>
  </si>
  <si>
    <t>Увеличение стоимости материальных запасов</t>
  </si>
  <si>
    <t xml:space="preserve"> </t>
  </si>
  <si>
    <t>1,10</t>
  </si>
  <si>
    <t>2  Текущая</t>
  </si>
  <si>
    <t>1,23</t>
  </si>
  <si>
    <t>1,5</t>
  </si>
  <si>
    <t>Должностное лицо 1</t>
  </si>
  <si>
    <t>Прочие услуги</t>
  </si>
  <si>
    <t>Коммунальные услуги</t>
  </si>
  <si>
    <t>ФИО</t>
  </si>
  <si>
    <t>1,29</t>
  </si>
  <si>
    <t>1,1</t>
  </si>
  <si>
    <t>- оплата потребления электроэнергии</t>
  </si>
  <si>
    <t>Услуги по содержанию имущества</t>
  </si>
  <si>
    <t>222</t>
  </si>
  <si>
    <t>Код показателя</t>
  </si>
  <si>
    <t>262</t>
  </si>
  <si>
    <t>- оплата водоснабжения</t>
  </si>
  <si>
    <t>1,21</t>
  </si>
  <si>
    <t>Увеличение стоимости основных средств</t>
  </si>
  <si>
    <t>1,7</t>
  </si>
  <si>
    <t>Прочие расходы</t>
  </si>
  <si>
    <t>1,9</t>
  </si>
  <si>
    <t>1,25</t>
  </si>
  <si>
    <t>1,3</t>
  </si>
  <si>
    <t>226</t>
  </si>
  <si>
    <t>Кредиторская задолженность на 01.05.2012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</si>
</sst>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4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G6" sqref="G6:I6"/>
    </sheetView>
  </sheetViews>
  <sheetFormatPr defaultColWidth="9.140625" defaultRowHeight="12.75"/>
  <cols>
    <col min="1" max="1" width="10.140625" style="0" customWidth="1"/>
    <col min="2" max="2" width="6.00390625" style="0" customWidth="1"/>
    <col min="3" max="3" width="29.140625" style="0" customWidth="1"/>
    <col min="4" max="6" width="11.7109375" style="0" customWidth="1"/>
  </cols>
  <sheetData>
    <row r="1" spans="1:6" ht="33.75" customHeight="1">
      <c r="A1" s="5"/>
      <c r="B1" s="6"/>
      <c r="C1" s="7" t="s">
        <v>3</v>
      </c>
      <c r="D1" s="6"/>
      <c r="E1" s="8" t="s">
        <v>23</v>
      </c>
      <c r="F1" s="6"/>
    </row>
    <row r="2" spans="1:6" ht="32.25" customHeight="1">
      <c r="A2" s="5"/>
      <c r="B2" s="6"/>
      <c r="C2" s="13" t="s">
        <v>74</v>
      </c>
      <c r="D2" s="6"/>
      <c r="E2" s="8" t="s">
        <v>4</v>
      </c>
      <c r="F2" s="6"/>
    </row>
    <row r="3" spans="1:6" ht="12.75">
      <c r="A3" s="5" t="s">
        <v>49</v>
      </c>
      <c r="B3" s="6"/>
      <c r="C3" s="7" t="s">
        <v>36</v>
      </c>
      <c r="D3" s="6"/>
      <c r="E3" s="5" t="s">
        <v>49</v>
      </c>
      <c r="F3" s="6"/>
    </row>
    <row r="4" spans="1:6" ht="18">
      <c r="A4" s="1" t="s">
        <v>14</v>
      </c>
      <c r="B4" s="1" t="s">
        <v>63</v>
      </c>
      <c r="C4" s="1" t="s">
        <v>41</v>
      </c>
      <c r="D4" s="1" t="s">
        <v>28</v>
      </c>
      <c r="E4" s="1" t="s">
        <v>51</v>
      </c>
      <c r="F4" s="1" t="s">
        <v>46</v>
      </c>
    </row>
    <row r="5" spans="1:6" ht="27.75">
      <c r="A5" s="2" t="s">
        <v>59</v>
      </c>
      <c r="B5" s="3"/>
      <c r="C5" s="3" t="s">
        <v>10</v>
      </c>
      <c r="D5" s="4">
        <f>ROUND(11123,2)</f>
        <v>11123</v>
      </c>
      <c r="E5" s="4">
        <f>ROUND(11123,2)</f>
        <v>11123</v>
      </c>
      <c r="F5" s="4">
        <f aca="true" t="shared" si="0" ref="F5:F29">ROUND(0,2)</f>
        <v>0</v>
      </c>
    </row>
    <row r="6" spans="1:6" ht="12.75">
      <c r="A6" s="2" t="s">
        <v>72</v>
      </c>
      <c r="B6" s="3" t="s">
        <v>8</v>
      </c>
      <c r="C6" s="3" t="s">
        <v>19</v>
      </c>
      <c r="D6" s="4">
        <f>ROUND(52,2)</f>
        <v>52</v>
      </c>
      <c r="E6" s="4">
        <f>ROUND(52,2)</f>
        <v>52</v>
      </c>
      <c r="F6" s="4">
        <f t="shared" si="0"/>
        <v>0</v>
      </c>
    </row>
    <row r="7" spans="1:6" ht="12.75">
      <c r="A7" s="2" t="s">
        <v>53</v>
      </c>
      <c r="B7" s="3" t="s">
        <v>24</v>
      </c>
      <c r="C7" s="3" t="s">
        <v>42</v>
      </c>
      <c r="D7" s="4">
        <f>ROUND(192,2)</f>
        <v>192</v>
      </c>
      <c r="E7" s="4">
        <f>ROUND(192,2)</f>
        <v>192</v>
      </c>
      <c r="F7" s="4">
        <f t="shared" si="0"/>
        <v>0</v>
      </c>
    </row>
    <row r="8" spans="1:6" ht="12.75">
      <c r="A8" s="2" t="s">
        <v>34</v>
      </c>
      <c r="B8" s="3" t="s">
        <v>62</v>
      </c>
      <c r="C8" s="3" t="s">
        <v>30</v>
      </c>
      <c r="D8" s="4">
        <f>ROUND(2,2)</f>
        <v>2</v>
      </c>
      <c r="E8" s="4">
        <f>ROUND(2,2)</f>
        <v>2</v>
      </c>
      <c r="F8" s="4">
        <f t="shared" si="0"/>
        <v>0</v>
      </c>
    </row>
    <row r="9" spans="1:6" ht="12.75">
      <c r="A9" s="2" t="s">
        <v>68</v>
      </c>
      <c r="B9" s="3" t="s">
        <v>31</v>
      </c>
      <c r="C9" s="3" t="s">
        <v>56</v>
      </c>
      <c r="D9" s="4">
        <f>ROUND(3397,2)</f>
        <v>3397</v>
      </c>
      <c r="E9" s="4">
        <f>ROUND(3397,2)</f>
        <v>3397</v>
      </c>
      <c r="F9" s="4">
        <f t="shared" si="0"/>
        <v>0</v>
      </c>
    </row>
    <row r="10" spans="1:6" ht="18.75">
      <c r="A10" s="2" t="s">
        <v>33</v>
      </c>
      <c r="B10" s="3"/>
      <c r="C10" s="3" t="s">
        <v>18</v>
      </c>
      <c r="D10" s="4">
        <f>ROUND(2085,2)</f>
        <v>2085</v>
      </c>
      <c r="E10" s="4">
        <f>ROUND(2085,2)</f>
        <v>2085</v>
      </c>
      <c r="F10" s="4">
        <f t="shared" si="0"/>
        <v>0</v>
      </c>
    </row>
    <row r="11" spans="1:6" ht="12.75">
      <c r="A11" s="2" t="s">
        <v>70</v>
      </c>
      <c r="B11" s="3"/>
      <c r="C11" s="3" t="s">
        <v>6</v>
      </c>
      <c r="D11" s="4">
        <f>ROUND(461,2)</f>
        <v>461</v>
      </c>
      <c r="E11" s="4">
        <f>ROUND(461,2)</f>
        <v>461</v>
      </c>
      <c r="F11" s="4">
        <f t="shared" si="0"/>
        <v>0</v>
      </c>
    </row>
    <row r="12" spans="1:6" ht="12.75">
      <c r="A12" s="2" t="s">
        <v>50</v>
      </c>
      <c r="B12" s="3"/>
      <c r="C12" s="3" t="s">
        <v>60</v>
      </c>
      <c r="D12" s="4">
        <f>ROUND(308,2)</f>
        <v>308</v>
      </c>
      <c r="E12" s="4">
        <f>ROUND(308,2)</f>
        <v>308</v>
      </c>
      <c r="F12" s="4">
        <f t="shared" si="0"/>
        <v>0</v>
      </c>
    </row>
    <row r="13" spans="1:6" ht="12.75">
      <c r="A13" s="2" t="s">
        <v>11</v>
      </c>
      <c r="B13" s="3"/>
      <c r="C13" s="3" t="s">
        <v>65</v>
      </c>
      <c r="D13" s="4">
        <f>ROUND(57,2)</f>
        <v>57</v>
      </c>
      <c r="E13" s="4">
        <f>ROUND(57,2)</f>
        <v>57</v>
      </c>
      <c r="F13" s="4">
        <f t="shared" si="0"/>
        <v>0</v>
      </c>
    </row>
    <row r="14" spans="1:6" ht="12.75">
      <c r="A14" s="2" t="s">
        <v>40</v>
      </c>
      <c r="B14" s="3"/>
      <c r="C14" s="3" t="s">
        <v>0</v>
      </c>
      <c r="D14" s="4">
        <f>ROUND(486,2)</f>
        <v>486</v>
      </c>
      <c r="E14" s="4">
        <f>ROUND(486,2)</f>
        <v>486</v>
      </c>
      <c r="F14" s="4">
        <f t="shared" si="0"/>
        <v>0</v>
      </c>
    </row>
    <row r="15" spans="1:6" ht="12.75">
      <c r="A15" s="2" t="s">
        <v>43</v>
      </c>
      <c r="B15" s="3" t="s">
        <v>17</v>
      </c>
      <c r="C15" s="3" t="s">
        <v>61</v>
      </c>
      <c r="D15" s="4">
        <f>ROUND(1469,2)</f>
        <v>1469</v>
      </c>
      <c r="E15" s="4">
        <f>ROUND(1469,2)</f>
        <v>1469</v>
      </c>
      <c r="F15" s="4">
        <f t="shared" si="0"/>
        <v>0</v>
      </c>
    </row>
    <row r="16" spans="1:6" ht="12.75">
      <c r="A16" s="2" t="s">
        <v>13</v>
      </c>
      <c r="B16" s="3" t="s">
        <v>73</v>
      </c>
      <c r="C16" s="3" t="s">
        <v>55</v>
      </c>
      <c r="D16" s="4">
        <f>ROUND(3259,2)</f>
        <v>3259</v>
      </c>
      <c r="E16" s="4">
        <f>ROUND(3259,2)</f>
        <v>3259</v>
      </c>
      <c r="F16" s="4">
        <f t="shared" si="0"/>
        <v>0</v>
      </c>
    </row>
    <row r="17" spans="1:6" ht="12.75">
      <c r="A17" s="2" t="s">
        <v>5</v>
      </c>
      <c r="B17" s="3" t="s">
        <v>64</v>
      </c>
      <c r="C17" s="3" t="s">
        <v>7</v>
      </c>
      <c r="D17" s="4">
        <f>ROUND(75,2)</f>
        <v>75</v>
      </c>
      <c r="E17" s="4">
        <f>ROUND(75,2)</f>
        <v>75</v>
      </c>
      <c r="F17" s="4">
        <f t="shared" si="0"/>
        <v>0</v>
      </c>
    </row>
    <row r="18" spans="1:6" ht="12.75">
      <c r="A18" s="2" t="s">
        <v>66</v>
      </c>
      <c r="B18" s="3"/>
      <c r="C18" s="3" t="s">
        <v>32</v>
      </c>
      <c r="D18" s="4">
        <f>ROUND(75,2)</f>
        <v>75</v>
      </c>
      <c r="E18" s="4">
        <f>ROUND(75,2)</f>
        <v>75</v>
      </c>
      <c r="F18" s="4">
        <f t="shared" si="0"/>
        <v>0</v>
      </c>
    </row>
    <row r="19" spans="1:6" ht="18.75">
      <c r="A19" s="2" t="s">
        <v>22</v>
      </c>
      <c r="B19" s="3" t="s">
        <v>29</v>
      </c>
      <c r="C19" s="3" t="s">
        <v>44</v>
      </c>
      <c r="D19" s="4">
        <f>ROUND(832,2)</f>
        <v>832</v>
      </c>
      <c r="E19" s="4">
        <f>ROUND(832,2)</f>
        <v>832</v>
      </c>
      <c r="F19" s="4">
        <f t="shared" si="0"/>
        <v>0</v>
      </c>
    </row>
    <row r="20" spans="1:6" ht="12.75">
      <c r="A20" s="2" t="s">
        <v>52</v>
      </c>
      <c r="B20" s="3" t="s">
        <v>1</v>
      </c>
      <c r="C20" s="3" t="s">
        <v>69</v>
      </c>
      <c r="D20" s="4">
        <f>ROUND(351,2)</f>
        <v>351</v>
      </c>
      <c r="E20" s="4">
        <f>ROUND(351,2)</f>
        <v>351</v>
      </c>
      <c r="F20" s="4">
        <f t="shared" si="0"/>
        <v>0</v>
      </c>
    </row>
    <row r="21" spans="1:6" ht="12.75">
      <c r="A21" s="2" t="s">
        <v>26</v>
      </c>
      <c r="B21" s="3"/>
      <c r="C21" s="3" t="s">
        <v>25</v>
      </c>
      <c r="D21" s="4">
        <f>ROUND(25,2)</f>
        <v>25</v>
      </c>
      <c r="E21" s="4">
        <f>ROUND(25,2)</f>
        <v>25</v>
      </c>
      <c r="F21" s="4">
        <f t="shared" si="0"/>
        <v>0</v>
      </c>
    </row>
    <row r="22" spans="1:6" ht="12.75">
      <c r="A22" s="2" t="s">
        <v>71</v>
      </c>
      <c r="B22" s="3"/>
      <c r="C22" s="3" t="s">
        <v>32</v>
      </c>
      <c r="D22" s="4">
        <f>ROUND(326,2)</f>
        <v>326</v>
      </c>
      <c r="E22" s="4">
        <f>ROUND(326,2)</f>
        <v>326</v>
      </c>
      <c r="F22" s="4">
        <f t="shared" si="0"/>
        <v>0</v>
      </c>
    </row>
    <row r="23" spans="1:6" ht="12.75">
      <c r="A23" s="2" t="s">
        <v>20</v>
      </c>
      <c r="B23" s="3" t="s">
        <v>15</v>
      </c>
      <c r="C23" s="3" t="s">
        <v>67</v>
      </c>
      <c r="D23" s="4">
        <f>ROUND(532,2)</f>
        <v>532</v>
      </c>
      <c r="E23" s="4">
        <f>ROUND(532,2)</f>
        <v>532</v>
      </c>
      <c r="F23" s="4">
        <f t="shared" si="0"/>
        <v>0</v>
      </c>
    </row>
    <row r="24" spans="1:6" ht="12.75">
      <c r="A24" s="2" t="s">
        <v>21</v>
      </c>
      <c r="B24" s="3"/>
      <c r="C24" s="3" t="s">
        <v>32</v>
      </c>
      <c r="D24" s="4">
        <f>ROUND(532,2)</f>
        <v>532</v>
      </c>
      <c r="E24" s="4">
        <f>ROUND(532,2)</f>
        <v>532</v>
      </c>
      <c r="F24" s="4">
        <f t="shared" si="0"/>
        <v>0</v>
      </c>
    </row>
    <row r="25" spans="1:6" ht="18.75">
      <c r="A25" s="2" t="s">
        <v>58</v>
      </c>
      <c r="B25" s="3" t="s">
        <v>35</v>
      </c>
      <c r="C25" s="3" t="s">
        <v>48</v>
      </c>
      <c r="D25" s="4">
        <f>ROUND(962,2)</f>
        <v>962</v>
      </c>
      <c r="E25" s="4">
        <f>ROUND(962,2)</f>
        <v>962</v>
      </c>
      <c r="F25" s="4">
        <f t="shared" si="0"/>
        <v>0</v>
      </c>
    </row>
    <row r="26" spans="1:6" ht="18.75">
      <c r="A26" s="2" t="s">
        <v>16</v>
      </c>
      <c r="B26" s="3"/>
      <c r="C26" s="3" t="s">
        <v>9</v>
      </c>
      <c r="D26" s="4">
        <f>ROUND(224,2)</f>
        <v>224</v>
      </c>
      <c r="E26" s="4">
        <f>ROUND(224,2)</f>
        <v>224</v>
      </c>
      <c r="F26" s="4">
        <f t="shared" si="0"/>
        <v>0</v>
      </c>
    </row>
    <row r="27" spans="1:6" ht="12.75">
      <c r="A27" s="2" t="s">
        <v>45</v>
      </c>
      <c r="B27" s="3"/>
      <c r="C27" s="3" t="s">
        <v>12</v>
      </c>
      <c r="D27" s="4">
        <f>ROUND(213,2)</f>
        <v>213</v>
      </c>
      <c r="E27" s="4">
        <f>ROUND(213,2)</f>
        <v>213</v>
      </c>
      <c r="F27" s="4">
        <f t="shared" si="0"/>
        <v>0</v>
      </c>
    </row>
    <row r="28" spans="1:6" ht="12.75">
      <c r="A28" s="2" t="s">
        <v>38</v>
      </c>
      <c r="B28" s="3"/>
      <c r="C28" s="3" t="s">
        <v>39</v>
      </c>
      <c r="D28" s="4">
        <f>ROUND(120,2)</f>
        <v>120</v>
      </c>
      <c r="E28" s="4">
        <f>ROUND(120,2)</f>
        <v>120</v>
      </c>
      <c r="F28" s="4">
        <f t="shared" si="0"/>
        <v>0</v>
      </c>
    </row>
    <row r="29" spans="1:6" ht="12.75">
      <c r="A29" s="2" t="s">
        <v>47</v>
      </c>
      <c r="B29" s="3"/>
      <c r="C29" s="3" t="s">
        <v>37</v>
      </c>
      <c r="D29" s="4">
        <f>ROUND(405,2)</f>
        <v>405</v>
      </c>
      <c r="E29" s="4">
        <f>ROUND(405,2)</f>
        <v>405</v>
      </c>
      <c r="F29" s="4">
        <f t="shared" si="0"/>
        <v>0</v>
      </c>
    </row>
    <row r="30" spans="1:6" ht="12.75">
      <c r="A30" s="5" t="s">
        <v>49</v>
      </c>
      <c r="B30" s="6"/>
      <c r="C30" s="5" t="s">
        <v>49</v>
      </c>
      <c r="D30" s="6"/>
      <c r="E30" s="5" t="s">
        <v>49</v>
      </c>
      <c r="F30" s="6"/>
    </row>
    <row r="31" spans="1:6" ht="12.75">
      <c r="A31" s="9" t="s">
        <v>54</v>
      </c>
      <c r="B31" s="6"/>
      <c r="C31" s="11" t="s">
        <v>27</v>
      </c>
      <c r="D31" s="6"/>
      <c r="E31" s="12" t="s">
        <v>57</v>
      </c>
      <c r="F31" s="6"/>
    </row>
    <row r="32" spans="1:6" ht="12.75">
      <c r="A32" s="10" t="s">
        <v>49</v>
      </c>
      <c r="B32" s="6"/>
      <c r="C32" s="10" t="s">
        <v>49</v>
      </c>
      <c r="D32" s="6"/>
      <c r="E32" s="5" t="s">
        <v>49</v>
      </c>
      <c r="F32" s="6"/>
    </row>
    <row r="33" spans="1:6" ht="12.75">
      <c r="A33" s="9" t="s">
        <v>2</v>
      </c>
      <c r="B33" s="6"/>
      <c r="C33" s="11" t="s">
        <v>27</v>
      </c>
      <c r="D33" s="6"/>
      <c r="E33" s="12" t="s">
        <v>57</v>
      </c>
      <c r="F33" s="6"/>
    </row>
  </sheetData>
  <mergeCells count="21">
    <mergeCell ref="E31:F31"/>
    <mergeCell ref="E32:F32"/>
    <mergeCell ref="E33:F33"/>
    <mergeCell ref="A31:B31"/>
    <mergeCell ref="A32:B32"/>
    <mergeCell ref="A33:B33"/>
    <mergeCell ref="C30:D30"/>
    <mergeCell ref="C31:D31"/>
    <mergeCell ref="C32:D32"/>
    <mergeCell ref="C33:D33"/>
    <mergeCell ref="E1:F1"/>
    <mergeCell ref="E2:F2"/>
    <mergeCell ref="E3:F3"/>
    <mergeCell ref="A30:B30"/>
    <mergeCell ref="E30:F30"/>
    <mergeCell ref="A1:B1"/>
    <mergeCell ref="A2:B2"/>
    <mergeCell ref="A3:B3"/>
    <mergeCell ref="C1:D1"/>
    <mergeCell ref="C2:D2"/>
    <mergeCell ref="C3:D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2012-05-22T04:54:01Z</cp:lastPrinted>
  <dcterms:created xsi:type="dcterms:W3CDTF">2012-05-22T04:54:18Z</dcterms:created>
  <dcterms:modified xsi:type="dcterms:W3CDTF">2012-05-22T04:54:18Z</dcterms:modified>
  <cp:category/>
  <cp:version/>
  <cp:contentType/>
  <cp:contentStatus/>
</cp:coreProperties>
</file>