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'Лист2'!$5:$7</definedName>
    <definedName name="_xlnm.Print_Titles" localSheetId="2">'Лист3'!$7:$7</definedName>
    <definedName name="_xlnm.Print_Area" localSheetId="1">'Лист2'!$A$1:$J$254</definedName>
    <definedName name="_xlnm.Print_Area" localSheetId="2">'Лист3'!$A$1:$J$201</definedName>
  </definedNames>
  <calcPr fullCalcOnLoad="1"/>
</workbook>
</file>

<file path=xl/sharedStrings.xml><?xml version="1.0" encoding="utf-8"?>
<sst xmlns="http://schemas.openxmlformats.org/spreadsheetml/2006/main" count="1091" uniqueCount="264">
  <si>
    <t>Таблица 9</t>
  </si>
  <si>
    <t>Статус</t>
  </si>
  <si>
    <t xml:space="preserve">Наименование муниципальной программы, подпрограммы, основного мероприятия, мероприятия </t>
  </si>
  <si>
    <t>Наименование ответственного исполнителя, исполнителя -главного распорядителя средств местного бюджета (далее - ГРБС)</t>
  </si>
  <si>
    <t>Код бюджетной классификации</t>
  </si>
  <si>
    <t xml:space="preserve">Расходы местного бюджета за отчетный год, 
тыс. руб. </t>
  </si>
  <si>
    <t>ГРБС</t>
  </si>
  <si>
    <t>РзПз</t>
  </si>
  <si>
    <t>ЦСР</t>
  </si>
  <si>
    <t>ВР</t>
  </si>
  <si>
    <r>
      <t>лимит на год</t>
    </r>
    <r>
      <rPr>
        <vertAlign val="superscript"/>
        <sz val="12"/>
        <rFont val="Times New Roman"/>
        <family val="1"/>
      </rPr>
      <t>1</t>
    </r>
  </si>
  <si>
    <t>кассовый план  на отчетную дату</t>
  </si>
  <si>
    <t>кассовое исполнение на отчетную дату</t>
  </si>
  <si>
    <t>всего</t>
  </si>
  <si>
    <t>в том числе по ГРБС:</t>
  </si>
  <si>
    <t>в том числе:</t>
  </si>
  <si>
    <t>ПОДПРОГРАММА 1</t>
  </si>
  <si>
    <t>ПОДПРОГРАММА 2</t>
  </si>
  <si>
    <t>"Развитие образования Новохоперского муниципального района"</t>
  </si>
  <si>
    <t>905</t>
  </si>
  <si>
    <t>924</t>
  </si>
  <si>
    <t>927</t>
  </si>
  <si>
    <t>МКУ "Технико-эксплуатационный центр"</t>
  </si>
  <si>
    <t>МКУ "Ресурсный центр развития образования"</t>
  </si>
  <si>
    <t>Администрация Новохоперского муниципального района</t>
  </si>
  <si>
    <t>"Развитие системы образования Новохоперского муниципального района на 2014-2019годы"</t>
  </si>
  <si>
    <t>"Молодежь (2014-2019 годы)</t>
  </si>
  <si>
    <t>ПОДПРОГРАММА 3</t>
  </si>
  <si>
    <t>"Одаренные дети Новохоперского муниципального района 2014-2019г.г."</t>
  </si>
  <si>
    <t>ПОДПРОГРАММА 4</t>
  </si>
  <si>
    <t>ПОДПРОГРАММА 5</t>
  </si>
  <si>
    <t>ПОДПРОГРАММА 6</t>
  </si>
  <si>
    <t>"Организация отдыха, оздоровления, занятости детей и подростков Новохоперского муниципального района 2014-2019г.г."</t>
  </si>
  <si>
    <t>"Дети сироты"</t>
  </si>
  <si>
    <t>"Профилактика безнадзорности и правонарушений несовршеннолетних на территории Новохоперского муниципального района 2014-2019 г.г."</t>
  </si>
  <si>
    <t>"Обеспечение доступным и комфортным жильем, коммунальными услугами населения Новохоперского муниципального района"</t>
  </si>
  <si>
    <t>"Поддержка молодых семей Новохоперского муниципального района в приобретении (строительстве) жилья"</t>
  </si>
  <si>
    <t>"Культура Новохоперского муниципального района"</t>
  </si>
  <si>
    <t>922</t>
  </si>
  <si>
    <t>МКУ "Новохоперский краеведческий музей"</t>
  </si>
  <si>
    <t>926</t>
  </si>
  <si>
    <t>"Развитие физической культуры и спорта Новохоперского муниципального района"</t>
  </si>
  <si>
    <t>"Орана окружающей среды, воспроизводство и использование природных ресурсов"</t>
  </si>
  <si>
    <t>"Обеспечение общественного порядка и противодействие преступности"</t>
  </si>
  <si>
    <t>"Экономическое развитие"</t>
  </si>
  <si>
    <t>"Развитие агропромышленного комплекса и инфраструктуры агропромышленного рынка Новохоперского муниципального района"</t>
  </si>
  <si>
    <t>925</t>
  </si>
  <si>
    <t>МКУ "Новохоперский информационно-консультационный центр"</t>
  </si>
  <si>
    <t>"Энергосбережение и повышение энергетической эффективности в Новохоперском муниципальном районе"</t>
  </si>
  <si>
    <t>"Управление муниципальным имуществом и земельными ресурсами"</t>
  </si>
  <si>
    <t>МУНИЦИПАЛЬНАЯ  ПРОГРАММА 1</t>
  </si>
  <si>
    <t>МУНИЦИПАЛЬНАЯ  ПРОГРАММА 2</t>
  </si>
  <si>
    <t>МУНИЦИПАЛЬНАЯ  ПРОГРАММА 3</t>
  </si>
  <si>
    <t>МУНИЦИПАЛЬНАЯ  ПРОГРАММА 4</t>
  </si>
  <si>
    <t>МУНИЦИПАЛЬНАЯ  ПРОГРАММА 5</t>
  </si>
  <si>
    <t>МУНИЦИПАЛЬНАЯ  ПРОГРАММА 6</t>
  </si>
  <si>
    <t>МУНИЦИПАЛЬНАЯ  ПРОГРАММА 7</t>
  </si>
  <si>
    <t>МУНИЦИПАЛЬНАЯ  ПРОГРАММА 8</t>
  </si>
  <si>
    <t>МУНИЦИПАЛЬНАЯ  ПРОГРАММА 9</t>
  </si>
  <si>
    <t>МУНИЦИПАЛЬНАЯ  ПРОГРАММА 10</t>
  </si>
  <si>
    <t>МУНИЦИПАЛЬНАЯ  ПРОГРАММА 11</t>
  </si>
  <si>
    <t>МУНИЦИПАЛЬНАЯ  ПРОГРАММА 12</t>
  </si>
  <si>
    <t>935</t>
  </si>
  <si>
    <t>Отдел по управлению муниципальным имуществом и земельными отношениями администрации Новохоперского муниципального района</t>
  </si>
  <si>
    <t>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Новохоперского муниципального района"</t>
  </si>
  <si>
    <t>"Муниципальное управление и гражданское общество Новохоперского муниципального района"</t>
  </si>
  <si>
    <t>О709</t>
  </si>
  <si>
    <t>О110059</t>
  </si>
  <si>
    <t>О707</t>
  </si>
  <si>
    <t>О128029</t>
  </si>
  <si>
    <t>О138030</t>
  </si>
  <si>
    <t>О148031</t>
  </si>
  <si>
    <t>О157819</t>
  </si>
  <si>
    <t>О168032</t>
  </si>
  <si>
    <t>О218854</t>
  </si>
  <si>
    <t>МКУ "Новохоперский центр развития культуры,туризма и библиотечно-информационной деятельности"</t>
  </si>
  <si>
    <t>О801</t>
  </si>
  <si>
    <t>О300059</t>
  </si>
  <si>
    <t>О804</t>
  </si>
  <si>
    <t>О308486</t>
  </si>
  <si>
    <t>О408041</t>
  </si>
  <si>
    <t>О605</t>
  </si>
  <si>
    <t>О508810</t>
  </si>
  <si>
    <t>О314</t>
  </si>
  <si>
    <t>О618138</t>
  </si>
  <si>
    <t>О412</t>
  </si>
  <si>
    <t>О718038</t>
  </si>
  <si>
    <t>О405</t>
  </si>
  <si>
    <t>О800059</t>
  </si>
  <si>
    <t>О818839</t>
  </si>
  <si>
    <t>О505</t>
  </si>
  <si>
    <t>О918122</t>
  </si>
  <si>
    <t>О113</t>
  </si>
  <si>
    <t xml:space="preserve">в том числе </t>
  </si>
  <si>
    <t>О111</t>
  </si>
  <si>
    <t>Совет народных депутатов Новохоперского муниципального района</t>
  </si>
  <si>
    <t>910</t>
  </si>
  <si>
    <t>"Подготовка кадрового резерва администрации Новохоперского муниципального района Воронежской области на 2014-2019 годы"</t>
  </si>
  <si>
    <t>О705</t>
  </si>
  <si>
    <t>"Программа подготовки, переподготовки и повышения квалификации кадров местного самоуправления на 2014-2019 годы"</t>
  </si>
  <si>
    <t>"Финансовое и материально-техническое обеспечение деятельности органов местного самоуправления Новохоперского муниципального района"</t>
  </si>
  <si>
    <t>О104</t>
  </si>
  <si>
    <t>О309</t>
  </si>
  <si>
    <t>О103</t>
  </si>
  <si>
    <t>"Социальная поддержка населения Новохоперского муниципального района на 2012-2014 годы"</t>
  </si>
  <si>
    <t>в том числе</t>
  </si>
  <si>
    <t>О701</t>
  </si>
  <si>
    <t>О117829</t>
  </si>
  <si>
    <t>О118059</t>
  </si>
  <si>
    <t>О702</t>
  </si>
  <si>
    <t>О117812</t>
  </si>
  <si>
    <t>О118060</t>
  </si>
  <si>
    <t>О118061</t>
  </si>
  <si>
    <t>О117815</t>
  </si>
  <si>
    <t>О118810</t>
  </si>
  <si>
    <t>Е.Н. Гусева</t>
  </si>
  <si>
    <t>Начальник отдела финансов</t>
  </si>
  <si>
    <t>О115059</t>
  </si>
  <si>
    <t>О117813</t>
  </si>
  <si>
    <t>О147832</t>
  </si>
  <si>
    <t>О147841</t>
  </si>
  <si>
    <t>О155260</t>
  </si>
  <si>
    <t>О157818</t>
  </si>
  <si>
    <t>О157820</t>
  </si>
  <si>
    <t>О157821</t>
  </si>
  <si>
    <t>О157822</t>
  </si>
  <si>
    <t>О157824</t>
  </si>
  <si>
    <t>О217854</t>
  </si>
  <si>
    <t>О215020</t>
  </si>
  <si>
    <t>О407810</t>
  </si>
  <si>
    <t>О408810</t>
  </si>
  <si>
    <t>О503</t>
  </si>
  <si>
    <t>О917867</t>
  </si>
  <si>
    <t>О7088010</t>
  </si>
  <si>
    <t>О305147</t>
  </si>
  <si>
    <t>О117010</t>
  </si>
  <si>
    <t>О117831</t>
  </si>
  <si>
    <t>О115097</t>
  </si>
  <si>
    <t>О127834</t>
  </si>
  <si>
    <t>О127833</t>
  </si>
  <si>
    <t>"Обеспечение жильем квалифицированных врачей, работающих в медицинских учреждениях, расположенных на территории Новохоперского муниципального райрна"</t>
  </si>
  <si>
    <t>О228858</t>
  </si>
  <si>
    <t>О118813</t>
  </si>
  <si>
    <t>О115027</t>
  </si>
  <si>
    <t>О117835</t>
  </si>
  <si>
    <t>О148832</t>
  </si>
  <si>
    <t>О305146</t>
  </si>
  <si>
    <t>О407872</t>
  </si>
  <si>
    <t>О817839</t>
  </si>
  <si>
    <t>О815018</t>
  </si>
  <si>
    <t>МКУ "Информационно-консультационный центр"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</si>
  <si>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апреля 2015 года</t>
  </si>
  <si>
    <t>О508040</t>
  </si>
  <si>
    <t>ВСЕГО</t>
  </si>
  <si>
    <t>"Социальная поддержка населения Новохоперского муниципального района"</t>
  </si>
  <si>
    <t>"Охрана окружающей среды, воспроизводство и использование природных ресурсов"</t>
  </si>
  <si>
    <t>Иные межбюджетные трансферты бюджетам муниципальных образований на организацию проведения оплачиваемых общественных работ</t>
  </si>
  <si>
    <t>О300900590</t>
  </si>
  <si>
    <t>О300884860</t>
  </si>
  <si>
    <t>О600181380</t>
  </si>
  <si>
    <t>О409</t>
  </si>
  <si>
    <t>0110400590</t>
  </si>
  <si>
    <t>0110178290</t>
  </si>
  <si>
    <t>0110180590</t>
  </si>
  <si>
    <t>0110278120</t>
  </si>
  <si>
    <t>0110280600</t>
  </si>
  <si>
    <t>0110380610</t>
  </si>
  <si>
    <t>01106S8100</t>
  </si>
  <si>
    <t>0110178150</t>
  </si>
  <si>
    <t>0120180290</t>
  </si>
  <si>
    <t>0130180300</t>
  </si>
  <si>
    <t>01402S8320</t>
  </si>
  <si>
    <t>0140278320</t>
  </si>
  <si>
    <t>01402S8410</t>
  </si>
  <si>
    <t>0150978190</t>
  </si>
  <si>
    <t>0150952600</t>
  </si>
  <si>
    <t>0150980330</t>
  </si>
  <si>
    <t>0160180320</t>
  </si>
  <si>
    <t>Иные межбюджетные трансферты на поощрение достижения наилучших значений региональных показателей</t>
  </si>
  <si>
    <t>0110688100</t>
  </si>
  <si>
    <t>0110220540</t>
  </si>
  <si>
    <t>О700288590</t>
  </si>
  <si>
    <t>О110178290</t>
  </si>
  <si>
    <t>О110180590</t>
  </si>
  <si>
    <t>О703</t>
  </si>
  <si>
    <t>О102</t>
  </si>
  <si>
    <t>01102S8130</t>
  </si>
  <si>
    <t>О204</t>
  </si>
  <si>
    <t>О300188650</t>
  </si>
  <si>
    <t>11003S8040</t>
  </si>
  <si>
    <t>О710380380</t>
  </si>
  <si>
    <t>0110270870</t>
  </si>
  <si>
    <t>0701</t>
  </si>
  <si>
    <t>О7002S8850</t>
  </si>
  <si>
    <t>О710580380</t>
  </si>
  <si>
    <t>О710680380</t>
  </si>
  <si>
    <t>О5001S8100</t>
  </si>
  <si>
    <t>01102S8810</t>
  </si>
  <si>
    <t>01101S8300</t>
  </si>
  <si>
    <t>011E151690</t>
  </si>
  <si>
    <t>0150978543</t>
  </si>
  <si>
    <t>0150978541</t>
  </si>
  <si>
    <t>0150978542</t>
  </si>
  <si>
    <t>0151078392</t>
  </si>
  <si>
    <t>О71I555270</t>
  </si>
  <si>
    <t>12402S8890</t>
  </si>
  <si>
    <t>Иные межбюджетные трансферты на предупреждение и ликвидацию последствий стих.бедствий</t>
  </si>
  <si>
    <t>01102S8750</t>
  </si>
  <si>
    <t>О1101S8300</t>
  </si>
  <si>
    <t>011П178420</t>
  </si>
  <si>
    <t>0110578120</t>
  </si>
  <si>
    <t>0110120540</t>
  </si>
  <si>
    <t>Основное мероприятие «Обеспечение жильем молодых семей Новохопёрского муниципального района»</t>
  </si>
  <si>
    <t>Основное мероприятие «Обеспечение жильем квалифицированных врачей, работающих в медицинских  учреждениях, расположенных на территории Новохопёрского муниципального района»</t>
  </si>
  <si>
    <t>02001L4970</t>
  </si>
  <si>
    <t>О200288651</t>
  </si>
  <si>
    <t>0702</t>
  </si>
  <si>
    <t>011Е452100</t>
  </si>
  <si>
    <t>0703</t>
  </si>
  <si>
    <t>011Е254910</t>
  </si>
  <si>
    <t>01102S8940</t>
  </si>
  <si>
    <t>О300480610</t>
  </si>
  <si>
    <t>О200288580</t>
  </si>
  <si>
    <t>О710480380</t>
  </si>
  <si>
    <t>О710880380</t>
  </si>
  <si>
    <t>О900680200</t>
  </si>
  <si>
    <t>О408</t>
  </si>
  <si>
    <t>О900781310</t>
  </si>
  <si>
    <t>О9008S8460</t>
  </si>
  <si>
    <t>О9211S8670</t>
  </si>
  <si>
    <t>О9002S8100</t>
  </si>
  <si>
    <t>МУНИЦИПАЛЬНАЯ  ПРОГРАММА 13</t>
  </si>
  <si>
    <t>"КОМПЛЕКСНОЕ РАЗВИТИЕ СЕЛЬСКИХ ТЕРРИТОРИЙ НОВОХОПЁРСКОГО МУНИЦИПАЛЬНОГО РАЙОНА"</t>
  </si>
  <si>
    <t>13001L5760</t>
  </si>
  <si>
    <t>13003L5760</t>
  </si>
  <si>
    <t>О401</t>
  </si>
  <si>
    <t>12306S8430</t>
  </si>
  <si>
    <t>01101S8750</t>
  </si>
  <si>
    <t>01102L3040</t>
  </si>
  <si>
    <t>0110253030</t>
  </si>
  <si>
    <t>01107S8480</t>
  </si>
  <si>
    <t>0110178690</t>
  </si>
  <si>
    <t>«Управление муниципальными        финансами Новохопёрского         муниципального района»</t>
  </si>
  <si>
    <t>Отчет об использовании бюджетных ассигнований  местного бюджета на реализацию муниципальных программ 
Новохоперского  муниципального района Воронежской области 
 по состоянию на 01 января 2022года</t>
  </si>
  <si>
    <t>Зам. главы администрации -начальник отдела финансов администрации муниципального района</t>
  </si>
  <si>
    <t>Муниципальная программа Новохопёрского муниципального района «Обеспечение жильем молодых семей и врачей, работающих в медицинских учреждениях Новохопёрского муниципального района»</t>
  </si>
  <si>
    <t>МКДОУ "НДШИ"</t>
  </si>
  <si>
    <t>О3001L519F</t>
  </si>
  <si>
    <t>О3006S8750</t>
  </si>
  <si>
    <t>04001S8790</t>
  </si>
  <si>
    <t>О800280200</t>
  </si>
  <si>
    <t>О90F552430</t>
  </si>
  <si>
    <t>О502</t>
  </si>
  <si>
    <t>О9206S8140</t>
  </si>
  <si>
    <t>О920G252690</t>
  </si>
  <si>
    <t>908</t>
  </si>
  <si>
    <t>О108</t>
  </si>
  <si>
    <t>13003L576F</t>
  </si>
  <si>
    <t>011E250970</t>
  </si>
  <si>
    <t>0110279060</t>
  </si>
  <si>
    <t>О1107S8480</t>
  </si>
  <si>
    <t>0110179060</t>
  </si>
  <si>
    <t>0110270100</t>
  </si>
  <si>
    <t>0110278270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</si>
</sst>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18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4" fillId="0" borderId="10" xfId="53" applyFont="1" applyBorder="1" applyAlignment="1">
      <alignment vertical="top" wrapText="1"/>
      <protection/>
    </xf>
    <xf numFmtId="188" fontId="7" fillId="0" borderId="10" xfId="0" applyNumberFormat="1" applyFont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33" borderId="11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wrapText="1"/>
      <protection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wrapText="1"/>
    </xf>
    <xf numFmtId="188" fontId="4" fillId="33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right" vertical="top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188" fontId="7" fillId="35" borderId="10" xfId="0" applyNumberFormat="1" applyFont="1" applyFill="1" applyBorder="1" applyAlignment="1">
      <alignment horizontal="right" vertical="center" wrapText="1"/>
    </xf>
    <xf numFmtId="0" fontId="8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188" fontId="2" fillId="0" borderId="0" xfId="0" applyNumberFormat="1" applyFont="1" applyAlignment="1">
      <alignment/>
    </xf>
    <xf numFmtId="0" fontId="8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wrapText="1"/>
      <protection/>
    </xf>
    <xf numFmtId="188" fontId="4" fillId="36" borderId="10" xfId="0" applyNumberFormat="1" applyFont="1" applyFill="1" applyBorder="1" applyAlignment="1">
      <alignment horizontal="right" wrapText="1"/>
    </xf>
    <xf numFmtId="0" fontId="10" fillId="33" borderId="14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188" fontId="7" fillId="0" borderId="10" xfId="0" applyNumberFormat="1" applyFont="1" applyFill="1" applyBorder="1" applyAlignment="1">
      <alignment horizontal="right" vertical="center" wrapText="1"/>
    </xf>
    <xf numFmtId="188" fontId="11" fillId="37" borderId="10" xfId="0" applyNumberFormat="1" applyFont="1" applyFill="1" applyBorder="1" applyAlignment="1">
      <alignment horizontal="right" vertical="center" wrapText="1"/>
    </xf>
    <xf numFmtId="188" fontId="12" fillId="0" borderId="0" xfId="0" applyNumberFormat="1" applyFont="1" applyAlignment="1">
      <alignment/>
    </xf>
    <xf numFmtId="0" fontId="4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8" fillId="33" borderId="17" xfId="53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10" fillId="33" borderId="18" xfId="53" applyFont="1" applyFill="1" applyBorder="1" applyAlignment="1">
      <alignment horizontal="center" vertical="top" wrapText="1"/>
      <protection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Alignment="1">
      <alignment/>
    </xf>
    <xf numFmtId="0" fontId="8" fillId="0" borderId="17" xfId="53" applyFont="1" applyBorder="1" applyAlignment="1">
      <alignment vertical="top" wrapText="1"/>
      <protection/>
    </xf>
    <xf numFmtId="49" fontId="1" fillId="38" borderId="10" xfId="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188" fontId="4" fillId="38" borderId="10" xfId="0" applyNumberFormat="1" applyFont="1" applyFill="1" applyBorder="1" applyAlignment="1">
      <alignment horizontal="right" wrapText="1"/>
    </xf>
    <xf numFmtId="0" fontId="4" fillId="39" borderId="10" xfId="0" applyNumberFormat="1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188" fontId="8" fillId="38" borderId="10" xfId="0" applyNumberFormat="1" applyFont="1" applyFill="1" applyBorder="1" applyAlignment="1">
      <alignment horizontal="right" wrapText="1"/>
    </xf>
    <xf numFmtId="0" fontId="7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8" fillId="0" borderId="17" xfId="53" applyFont="1" applyFill="1" applyBorder="1" applyAlignment="1">
      <alignment vertical="top" wrapText="1"/>
      <protection/>
    </xf>
    <xf numFmtId="0" fontId="1" fillId="33" borderId="19" xfId="53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21" xfId="53" applyFont="1" applyBorder="1" applyAlignment="1">
      <alignment horizontal="center" vertical="top" wrapText="1"/>
      <protection/>
    </xf>
    <xf numFmtId="188" fontId="4" fillId="38" borderId="10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21" xfId="53" applyFont="1" applyBorder="1" applyAlignment="1">
      <alignment vertical="top" wrapText="1"/>
      <protection/>
    </xf>
    <xf numFmtId="0" fontId="7" fillId="33" borderId="20" xfId="53" applyFont="1" applyFill="1" applyBorder="1" applyAlignment="1">
      <alignment wrapText="1"/>
      <protection/>
    </xf>
    <xf numFmtId="0" fontId="1" fillId="33" borderId="17" xfId="53" applyFont="1" applyFill="1" applyBorder="1" applyAlignment="1">
      <alignment wrapText="1"/>
      <protection/>
    </xf>
    <xf numFmtId="0" fontId="1" fillId="33" borderId="14" xfId="53" applyFont="1" applyFill="1" applyBorder="1" applyAlignment="1">
      <alignment wrapText="1"/>
      <protection/>
    </xf>
    <xf numFmtId="0" fontId="10" fillId="33" borderId="17" xfId="53" applyFont="1" applyFill="1" applyBorder="1" applyAlignment="1">
      <alignment vertical="top" wrapText="1"/>
      <protection/>
    </xf>
    <xf numFmtId="188" fontId="8" fillId="38" borderId="10" xfId="0" applyNumberFormat="1" applyFont="1" applyFill="1" applyBorder="1" applyAlignment="1">
      <alignment horizontal="right" vertical="center" wrapText="1"/>
    </xf>
    <xf numFmtId="188" fontId="4" fillId="38" borderId="10" xfId="0" applyNumberFormat="1" applyFont="1" applyFill="1" applyBorder="1" applyAlignment="1">
      <alignment horizontal="right" vertical="center" wrapText="1"/>
    </xf>
    <xf numFmtId="188" fontId="8" fillId="38" borderId="10" xfId="0" applyNumberFormat="1" applyFont="1" applyFill="1" applyBorder="1" applyAlignment="1">
      <alignment horizontal="right" vertical="top" wrapText="1"/>
    </xf>
    <xf numFmtId="188" fontId="4" fillId="38" borderId="10" xfId="0" applyNumberFormat="1" applyFont="1" applyFill="1" applyBorder="1" applyAlignment="1">
      <alignment horizontal="right" vertical="top" wrapText="1"/>
    </xf>
    <xf numFmtId="0" fontId="10" fillId="0" borderId="13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14" xfId="53" applyFont="1" applyBorder="1" applyAlignment="1">
      <alignment vertical="top" wrapText="1"/>
      <protection/>
    </xf>
    <xf numFmtId="0" fontId="8" fillId="0" borderId="15" xfId="53" applyFont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188" fontId="4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1" fillId="33" borderId="12" xfId="53" applyFont="1" applyFill="1" applyBorder="1" applyAlignment="1">
      <alignment wrapText="1"/>
      <protection/>
    </xf>
    <xf numFmtId="49" fontId="1" fillId="38" borderId="12" xfId="0" applyNumberFormat="1" applyFont="1" applyFill="1" applyBorder="1" applyAlignment="1">
      <alignment horizontal="center" wrapText="1"/>
    </xf>
    <xf numFmtId="49" fontId="4" fillId="39" borderId="12" xfId="0" applyNumberFormat="1" applyFont="1" applyFill="1" applyBorder="1" applyAlignment="1">
      <alignment horizontal="center" wrapText="1"/>
    </xf>
    <xf numFmtId="0" fontId="4" fillId="39" borderId="12" xfId="0" applyFont="1" applyFill="1" applyBorder="1" applyAlignment="1">
      <alignment horizontal="center" wrapText="1"/>
    </xf>
    <xf numFmtId="188" fontId="4" fillId="38" borderId="12" xfId="0" applyNumberFormat="1" applyFont="1" applyFill="1" applyBorder="1" applyAlignment="1">
      <alignment horizontal="right" wrapText="1"/>
    </xf>
    <xf numFmtId="0" fontId="7" fillId="33" borderId="17" xfId="53" applyFont="1" applyFill="1" applyBorder="1" applyAlignment="1">
      <alignment wrapText="1"/>
      <protection/>
    </xf>
    <xf numFmtId="49" fontId="7" fillId="38" borderId="17" xfId="0" applyNumberFormat="1" applyFont="1" applyFill="1" applyBorder="1" applyAlignment="1">
      <alignment horizontal="center" wrapText="1"/>
    </xf>
    <xf numFmtId="0" fontId="8" fillId="39" borderId="17" xfId="0" applyFont="1" applyFill="1" applyBorder="1" applyAlignment="1">
      <alignment horizontal="center" wrapText="1"/>
    </xf>
    <xf numFmtId="188" fontId="8" fillId="38" borderId="17" xfId="0" applyNumberFormat="1" applyFont="1" applyFill="1" applyBorder="1" applyAlignment="1">
      <alignment horizontal="right" vertical="center" wrapText="1"/>
    </xf>
    <xf numFmtId="49" fontId="1" fillId="38" borderId="17" xfId="0" applyNumberFormat="1" applyFont="1" applyFill="1" applyBorder="1" applyAlignment="1">
      <alignment horizontal="center" wrapText="1"/>
    </xf>
    <xf numFmtId="0" fontId="4" fillId="39" borderId="17" xfId="0" applyFont="1" applyFill="1" applyBorder="1" applyAlignment="1">
      <alignment horizontal="center" wrapText="1"/>
    </xf>
    <xf numFmtId="188" fontId="4" fillId="38" borderId="17" xfId="0" applyNumberFormat="1" applyFont="1" applyFill="1" applyBorder="1" applyAlignment="1">
      <alignment horizontal="right" vertical="center" wrapText="1"/>
    </xf>
    <xf numFmtId="49" fontId="4" fillId="39" borderId="17" xfId="0" applyNumberFormat="1" applyFont="1" applyFill="1" applyBorder="1" applyAlignment="1">
      <alignment horizontal="center" wrapText="1"/>
    </xf>
    <xf numFmtId="0" fontId="4" fillId="0" borderId="12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8" fillId="0" borderId="12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4" fillId="0" borderId="21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22" xfId="53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0" fontId="8" fillId="0" borderId="16" xfId="53" applyFont="1" applyFill="1" applyBorder="1" applyAlignment="1">
      <alignment horizontal="center" vertical="top" wrapText="1"/>
      <protection/>
    </xf>
    <xf numFmtId="0" fontId="8" fillId="0" borderId="22" xfId="53" applyFont="1" applyFill="1" applyBorder="1" applyAlignment="1">
      <alignment horizontal="center" vertical="top" wrapText="1"/>
      <protection/>
    </xf>
    <xf numFmtId="0" fontId="4" fillId="0" borderId="17" xfId="53" applyFont="1" applyBorder="1" applyAlignment="1">
      <alignment vertical="top" wrapText="1"/>
      <protection/>
    </xf>
    <xf numFmtId="0" fontId="8" fillId="0" borderId="17" xfId="53" applyFont="1" applyFill="1" applyBorder="1" applyAlignment="1">
      <alignment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8" fillId="0" borderId="23" xfId="53" applyFont="1" applyFill="1" applyBorder="1" applyAlignment="1">
      <alignment horizontal="center" vertical="top" wrapText="1"/>
      <protection/>
    </xf>
    <xf numFmtId="0" fontId="8" fillId="0" borderId="15" xfId="53" applyFont="1" applyFill="1" applyBorder="1" applyAlignment="1">
      <alignment horizontal="center" vertical="top" wrapText="1"/>
      <protection/>
    </xf>
    <xf numFmtId="0" fontId="8" fillId="0" borderId="24" xfId="53" applyFont="1" applyFill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20" xfId="53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3" borderId="12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0" fontId="10" fillId="33" borderId="13" xfId="53" applyFont="1" applyFill="1" applyBorder="1" applyAlignment="1">
      <alignment horizontal="left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10" fillId="33" borderId="26" xfId="53" applyFont="1" applyFill="1" applyBorder="1" applyAlignment="1">
      <alignment horizontal="center" vertical="top" wrapText="1"/>
      <protection/>
    </xf>
    <xf numFmtId="0" fontId="10" fillId="33" borderId="18" xfId="53" applyFont="1" applyFill="1" applyBorder="1" applyAlignment="1">
      <alignment horizontal="center" vertical="top" wrapText="1"/>
      <protection/>
    </xf>
    <xf numFmtId="0" fontId="10" fillId="33" borderId="27" xfId="53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0" fillId="33" borderId="21" xfId="53" applyFont="1" applyFill="1" applyBorder="1" applyAlignment="1">
      <alignment horizontal="center" vertical="top" wrapText="1"/>
      <protection/>
    </xf>
    <xf numFmtId="0" fontId="10" fillId="33" borderId="16" xfId="53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10" fillId="33" borderId="26" xfId="53" applyFont="1" applyFill="1" applyBorder="1" applyAlignment="1">
      <alignment horizontal="left" vertical="top" wrapText="1"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33" borderId="27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4" fillId="0" borderId="28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left" vertical="top" wrapText="1"/>
      <protection/>
    </xf>
    <xf numFmtId="0" fontId="8" fillId="0" borderId="16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left" vertical="top" wrapText="1"/>
      <protection/>
    </xf>
    <xf numFmtId="0" fontId="4" fillId="0" borderId="29" xfId="53" applyFont="1" applyBorder="1" applyAlignment="1">
      <alignment horizontal="left" vertical="top" wrapText="1"/>
      <protection/>
    </xf>
    <xf numFmtId="0" fontId="4" fillId="0" borderId="28" xfId="53" applyFont="1" applyBorder="1" applyAlignment="1">
      <alignment horizontal="left" vertical="top" wrapText="1"/>
      <protection/>
    </xf>
    <xf numFmtId="0" fontId="4" fillId="0" borderId="30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20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20" xfId="53" applyFont="1" applyBorder="1" applyAlignment="1">
      <alignment horizontal="left" vertical="top" wrapText="1"/>
      <protection/>
    </xf>
    <xf numFmtId="0" fontId="10" fillId="33" borderId="20" xfId="53" applyFont="1" applyFill="1" applyBorder="1" applyAlignment="1">
      <alignment horizontal="left" vertical="top" wrapText="1"/>
      <protection/>
    </xf>
    <xf numFmtId="0" fontId="4" fillId="0" borderId="20" xfId="53" applyFont="1" applyBorder="1" applyAlignment="1">
      <alignment vertical="top" wrapText="1"/>
      <protection/>
    </xf>
    <xf numFmtId="0" fontId="9" fillId="0" borderId="21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9" fillId="0" borderId="22" xfId="53" applyFont="1" applyBorder="1" applyAlignment="1">
      <alignment horizontal="left" vertical="top" wrapText="1"/>
      <protection/>
    </xf>
    <xf numFmtId="0" fontId="10" fillId="33" borderId="21" xfId="53" applyFont="1" applyFill="1" applyBorder="1" applyAlignment="1">
      <alignment horizontal="left" vertical="top" wrapText="1"/>
      <protection/>
    </xf>
    <xf numFmtId="0" fontId="10" fillId="33" borderId="16" xfId="53" applyFont="1" applyFill="1" applyBorder="1" applyAlignment="1">
      <alignment horizontal="left" vertical="top" wrapText="1"/>
      <protection/>
    </xf>
    <xf numFmtId="0" fontId="10" fillId="33" borderId="22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="75" zoomScaleNormal="75" workbookViewId="0" topLeftCell="A3">
      <pane xSplit="2" ySplit="6" topLeftCell="C81" activePane="bottomRight" state="frozen"/>
      <selection pane="topLeft" activeCell="A3" sqref="A3"/>
      <selection pane="topRight" activeCell="C3" sqref="C3"/>
      <selection pane="bottomLeft" activeCell="A9" sqref="A9"/>
      <selection pane="bottomRight" activeCell="I77" sqref="I77"/>
    </sheetView>
  </sheetViews>
  <sheetFormatPr defaultColWidth="9.140625" defaultRowHeight="12.75"/>
  <cols>
    <col min="1" max="1" width="27.8515625" style="0" customWidth="1"/>
    <col min="2" max="2" width="53.7109375" style="0" customWidth="1"/>
    <col min="3" max="3" width="41.57421875" style="0" customWidth="1"/>
    <col min="4" max="4" width="8.7109375" style="0" customWidth="1"/>
    <col min="6" max="6" width="14.57421875" style="0" customWidth="1"/>
    <col min="7" max="7" width="5.421875" style="0" customWidth="1"/>
    <col min="8" max="8" width="17.57421875" style="0" customWidth="1"/>
    <col min="9" max="9" width="17.28125" style="0" customWidth="1"/>
    <col min="10" max="10" width="24.00390625" style="0" customWidth="1"/>
    <col min="11" max="11" width="19.28125" style="0" customWidth="1"/>
    <col min="12" max="12" width="18.7109375" style="0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66" t="s">
        <v>243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67" t="s">
        <v>1</v>
      </c>
      <c r="B5" s="168" t="s">
        <v>2</v>
      </c>
      <c r="C5" s="169" t="s">
        <v>3</v>
      </c>
      <c r="D5" s="170" t="s">
        <v>4</v>
      </c>
      <c r="E5" s="170"/>
      <c r="F5" s="170"/>
      <c r="G5" s="170"/>
      <c r="H5" s="171" t="s">
        <v>5</v>
      </c>
      <c r="I5" s="171"/>
      <c r="J5" s="171"/>
    </row>
    <row r="6" spans="1:10" s="9" customFormat="1" ht="74.25" customHeight="1">
      <c r="A6" s="167"/>
      <c r="B6" s="168"/>
      <c r="C6" s="169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7" customFormat="1" ht="36" customHeight="1">
      <c r="A8" s="180" t="s">
        <v>153</v>
      </c>
      <c r="B8" s="181"/>
      <c r="C8" s="8"/>
      <c r="D8" s="8"/>
      <c r="E8" s="8"/>
      <c r="F8" s="8"/>
      <c r="G8" s="8"/>
      <c r="H8" s="74">
        <f>H9+H118+H124+H144+H148+H150+H152+H162+H165+H176+H181+H195+H241</f>
        <v>1328023.5999999996</v>
      </c>
      <c r="I8" s="74">
        <f>I9+I118+I124+I144+I148+I150+I152+I162+I165+I176+I181+I195+I241</f>
        <v>1328023.5999999996</v>
      </c>
      <c r="J8" s="74">
        <f>J9+J118+J124+J144+J148+J150+J152+J162+J165+J176+J181+J195+J241</f>
        <v>1259718.2</v>
      </c>
      <c r="K8" s="75">
        <f>1328023.6-H8</f>
        <v>0</v>
      </c>
      <c r="L8" s="75">
        <f>1259718.2-J8</f>
        <v>0</v>
      </c>
    </row>
    <row r="9" spans="1:11" s="7" customFormat="1" ht="18.75" customHeight="1">
      <c r="A9" s="183" t="s">
        <v>50</v>
      </c>
      <c r="B9" s="182" t="s">
        <v>18</v>
      </c>
      <c r="C9" s="28" t="s">
        <v>13</v>
      </c>
      <c r="D9" s="37"/>
      <c r="E9" s="37"/>
      <c r="F9" s="37"/>
      <c r="G9" s="37"/>
      <c r="H9" s="59">
        <f>H11+H12+H13</f>
        <v>754595.2999999998</v>
      </c>
      <c r="I9" s="59">
        <f>I11+I12+I13</f>
        <v>754595.2999999998</v>
      </c>
      <c r="J9" s="59">
        <f>J11+J12+J13</f>
        <v>694139.8999999999</v>
      </c>
      <c r="K9" s="64">
        <f>754595.3-H9</f>
        <v>0</v>
      </c>
    </row>
    <row r="10" spans="1:10" s="7" customFormat="1" ht="18.75" customHeight="1">
      <c r="A10" s="183"/>
      <c r="B10" s="182"/>
      <c r="C10" s="11" t="s">
        <v>14</v>
      </c>
      <c r="D10" s="38"/>
      <c r="E10" s="38"/>
      <c r="F10" s="38"/>
      <c r="G10" s="38"/>
      <c r="H10" s="23">
        <f>H11+H12+H13</f>
        <v>754595.2999999998</v>
      </c>
      <c r="I10" s="23">
        <f>I11+I12+I13</f>
        <v>754595.2999999998</v>
      </c>
      <c r="J10" s="23">
        <f>J11+J12+J13</f>
        <v>694139.8999999999</v>
      </c>
    </row>
    <row r="11" spans="1:10" s="7" customFormat="1" ht="18.75" customHeight="1">
      <c r="A11" s="183"/>
      <c r="B11" s="182"/>
      <c r="C11" s="11" t="s">
        <v>22</v>
      </c>
      <c r="D11" s="39" t="s">
        <v>21</v>
      </c>
      <c r="E11" s="38"/>
      <c r="F11" s="38"/>
      <c r="G11" s="38"/>
      <c r="H11" s="23">
        <f>H17</f>
        <v>15505</v>
      </c>
      <c r="I11" s="23">
        <f>I17</f>
        <v>15505</v>
      </c>
      <c r="J11" s="23">
        <f>J17</f>
        <v>15505</v>
      </c>
    </row>
    <row r="12" spans="1:10" s="7" customFormat="1" ht="18.75" customHeight="1">
      <c r="A12" s="183"/>
      <c r="B12" s="182"/>
      <c r="C12" s="11" t="s">
        <v>23</v>
      </c>
      <c r="D12" s="39" t="s">
        <v>20</v>
      </c>
      <c r="E12" s="38"/>
      <c r="F12" s="38"/>
      <c r="G12" s="38"/>
      <c r="H12" s="23">
        <f>H22+H86+H87+H88+H94+H104</f>
        <v>314989.49999999994</v>
      </c>
      <c r="I12" s="23">
        <f>I22+I86+I87+I88+I94+I104</f>
        <v>314989.49999999994</v>
      </c>
      <c r="J12" s="23">
        <f>J22+J86+J87+J88+J94+J104</f>
        <v>311736.8999999999</v>
      </c>
    </row>
    <row r="13" spans="1:10" s="7" customFormat="1" ht="18.75" customHeight="1">
      <c r="A13" s="183"/>
      <c r="B13" s="182"/>
      <c r="C13" s="11" t="s">
        <v>24</v>
      </c>
      <c r="D13" s="39" t="s">
        <v>21</v>
      </c>
      <c r="E13" s="38"/>
      <c r="F13" s="38"/>
      <c r="G13" s="38"/>
      <c r="H13" s="23">
        <f>H58+H85+H97+H111+H116</f>
        <v>424100.79999999993</v>
      </c>
      <c r="I13" s="23">
        <f>I58+I85+I97+I111+I116</f>
        <v>424100.79999999993</v>
      </c>
      <c r="J13" s="23">
        <f>J58+J85+J97+J111+J116</f>
        <v>366897.99999999994</v>
      </c>
    </row>
    <row r="14" spans="1:10" s="7" customFormat="1" ht="37.5" customHeight="1">
      <c r="A14" s="10" t="s">
        <v>15</v>
      </c>
      <c r="B14" s="14"/>
      <c r="C14" s="11"/>
      <c r="D14" s="40"/>
      <c r="E14" s="38"/>
      <c r="F14" s="38"/>
      <c r="G14" s="38"/>
      <c r="H14" s="12"/>
      <c r="I14" s="12"/>
      <c r="J14" s="12"/>
    </row>
    <row r="15" spans="1:11" s="7" customFormat="1" ht="18.75" customHeight="1">
      <c r="A15" s="144" t="s">
        <v>16</v>
      </c>
      <c r="B15" s="147" t="s">
        <v>25</v>
      </c>
      <c r="C15" s="28" t="s">
        <v>13</v>
      </c>
      <c r="D15" s="30"/>
      <c r="E15" s="37"/>
      <c r="F15" s="37"/>
      <c r="G15" s="37"/>
      <c r="H15" s="98">
        <f>H17+H22+H58</f>
        <v>728149.8999999999</v>
      </c>
      <c r="I15" s="98">
        <f>I17+I22+I58</f>
        <v>728149.8999999999</v>
      </c>
      <c r="J15" s="98">
        <f>J17+J22+J58</f>
        <v>668401.5999999999</v>
      </c>
      <c r="K15" s="88"/>
    </row>
    <row r="16" spans="1:10" s="7" customFormat="1" ht="18.75" customHeight="1">
      <c r="A16" s="145"/>
      <c r="B16" s="148"/>
      <c r="C16" s="11" t="s">
        <v>14</v>
      </c>
      <c r="D16" s="15"/>
      <c r="E16" s="38"/>
      <c r="F16" s="38"/>
      <c r="G16" s="38"/>
      <c r="H16" s="108"/>
      <c r="I16" s="108"/>
      <c r="J16" s="108"/>
    </row>
    <row r="17" spans="1:10" s="7" customFormat="1" ht="18.75" customHeight="1">
      <c r="A17" s="145"/>
      <c r="B17" s="148"/>
      <c r="C17" s="11" t="s">
        <v>22</v>
      </c>
      <c r="D17" s="27" t="s">
        <v>21</v>
      </c>
      <c r="E17" s="38"/>
      <c r="F17" s="38"/>
      <c r="G17" s="38"/>
      <c r="H17" s="93">
        <f>H18+H20+H21+H19</f>
        <v>15505</v>
      </c>
      <c r="I17" s="93">
        <f>I18+I20+I21+I19</f>
        <v>15505</v>
      </c>
      <c r="J17" s="93">
        <f>J18+J20+J21+J19</f>
        <v>15505</v>
      </c>
    </row>
    <row r="18" spans="1:10" s="7" customFormat="1" ht="18.75" customHeight="1">
      <c r="A18" s="145"/>
      <c r="B18" s="148"/>
      <c r="C18" s="11" t="s">
        <v>105</v>
      </c>
      <c r="D18" s="90" t="s">
        <v>21</v>
      </c>
      <c r="E18" s="91" t="s">
        <v>66</v>
      </c>
      <c r="F18" s="92" t="s">
        <v>161</v>
      </c>
      <c r="G18" s="91">
        <v>100</v>
      </c>
      <c r="H18" s="93">
        <v>11484.1</v>
      </c>
      <c r="I18" s="93">
        <v>11484.1</v>
      </c>
      <c r="J18" s="93">
        <v>11484.1</v>
      </c>
    </row>
    <row r="19" spans="1:10" s="7" customFormat="1" ht="18.75" customHeight="1">
      <c r="A19" s="145"/>
      <c r="B19" s="148"/>
      <c r="C19" s="11"/>
      <c r="D19" s="90" t="s">
        <v>21</v>
      </c>
      <c r="E19" s="91" t="s">
        <v>98</v>
      </c>
      <c r="F19" s="92" t="s">
        <v>161</v>
      </c>
      <c r="G19" s="91">
        <v>200</v>
      </c>
      <c r="H19" s="93"/>
      <c r="I19" s="93"/>
      <c r="J19" s="93"/>
    </row>
    <row r="20" spans="1:10" s="7" customFormat="1" ht="18.75" customHeight="1">
      <c r="A20" s="145"/>
      <c r="B20" s="148"/>
      <c r="C20" s="11"/>
      <c r="D20" s="90" t="s">
        <v>21</v>
      </c>
      <c r="E20" s="91" t="s">
        <v>66</v>
      </c>
      <c r="F20" s="92" t="s">
        <v>161</v>
      </c>
      <c r="G20" s="91">
        <v>200</v>
      </c>
      <c r="H20" s="93">
        <v>4020.4</v>
      </c>
      <c r="I20" s="93">
        <v>4020.4</v>
      </c>
      <c r="J20" s="93">
        <v>4020.4</v>
      </c>
    </row>
    <row r="21" spans="1:10" s="7" customFormat="1" ht="18.75" customHeight="1">
      <c r="A21" s="145"/>
      <c r="B21" s="148"/>
      <c r="C21" s="11"/>
      <c r="D21" s="90" t="s">
        <v>21</v>
      </c>
      <c r="E21" s="91" t="s">
        <v>66</v>
      </c>
      <c r="F21" s="92" t="s">
        <v>161</v>
      </c>
      <c r="G21" s="91">
        <v>800</v>
      </c>
      <c r="H21" s="93">
        <v>0.5</v>
      </c>
      <c r="I21" s="93">
        <v>0.5</v>
      </c>
      <c r="J21" s="93">
        <v>0.5</v>
      </c>
    </row>
    <row r="22" spans="1:10" s="7" customFormat="1" ht="18.75" customHeight="1">
      <c r="A22" s="145"/>
      <c r="B22" s="148"/>
      <c r="C22" s="11" t="s">
        <v>23</v>
      </c>
      <c r="D22" s="90" t="s">
        <v>20</v>
      </c>
      <c r="E22" s="91"/>
      <c r="F22" s="91"/>
      <c r="G22" s="91"/>
      <c r="H22" s="93">
        <f>H23+H24+H25+H26+H27+H30+H31+H32+H33+H34+H35+H36+H37+H38+H40+H41+H44+H45+H46+H47+H49+H50+H51+H52+H53+H57+H29+H39+H28+H55+H56+H48+H42+H43</f>
        <v>292644.39999999997</v>
      </c>
      <c r="I22" s="93">
        <f>I23+I24+I25+I26+I27+I30+I31+I32+I33+I34+I35+I36+I37+I38+I40+I41+I44+I45+I46+I47+I49+I50+I51+I52+I53+I57+I29+I39+I28+I55+I56+I48+I42+I43</f>
        <v>292644.39999999997</v>
      </c>
      <c r="J22" s="93">
        <f>J23+J24+J25+J26+J27+J30+J31+J32+J33+J34+J35+J36+J37+J38+J40+J41+J44+J45+J46+J47+J49+J50+J51+J52+J53+J57+J29+J39+J28+J55+J56+J48+J42+J43</f>
        <v>289534.5999999999</v>
      </c>
    </row>
    <row r="23" spans="1:10" s="7" customFormat="1" ht="18.75" customHeight="1">
      <c r="A23" s="145"/>
      <c r="B23" s="148"/>
      <c r="C23" s="11" t="s">
        <v>105</v>
      </c>
      <c r="D23" s="90" t="s">
        <v>20</v>
      </c>
      <c r="E23" s="91" t="s">
        <v>106</v>
      </c>
      <c r="F23" s="92" t="s">
        <v>162</v>
      </c>
      <c r="G23" s="91">
        <v>100</v>
      </c>
      <c r="H23" s="93">
        <v>37197.8</v>
      </c>
      <c r="I23" s="93">
        <v>37197.8</v>
      </c>
      <c r="J23" s="93">
        <v>37197.8</v>
      </c>
    </row>
    <row r="24" spans="1:10" s="7" customFormat="1" ht="18.75" customHeight="1">
      <c r="A24" s="145"/>
      <c r="B24" s="148"/>
      <c r="C24" s="11"/>
      <c r="D24" s="90" t="s">
        <v>20</v>
      </c>
      <c r="E24" s="91" t="s">
        <v>106</v>
      </c>
      <c r="F24" s="92" t="s">
        <v>162</v>
      </c>
      <c r="G24" s="91">
        <v>200</v>
      </c>
      <c r="H24" s="93">
        <v>930.3</v>
      </c>
      <c r="I24" s="93">
        <v>930.3</v>
      </c>
      <c r="J24" s="93">
        <v>930.3</v>
      </c>
    </row>
    <row r="25" spans="1:10" s="7" customFormat="1" ht="18.75" customHeight="1">
      <c r="A25" s="145"/>
      <c r="B25" s="148"/>
      <c r="C25" s="11"/>
      <c r="D25" s="90" t="s">
        <v>20</v>
      </c>
      <c r="E25" s="91" t="s">
        <v>106</v>
      </c>
      <c r="F25" s="92" t="s">
        <v>163</v>
      </c>
      <c r="G25" s="91">
        <v>100</v>
      </c>
      <c r="H25" s="93">
        <v>19872.4</v>
      </c>
      <c r="I25" s="93">
        <v>19872.4</v>
      </c>
      <c r="J25" s="93">
        <v>19872.4</v>
      </c>
    </row>
    <row r="26" spans="1:10" s="7" customFormat="1" ht="18.75" customHeight="1">
      <c r="A26" s="145"/>
      <c r="B26" s="148"/>
      <c r="C26" s="11"/>
      <c r="D26" s="90" t="s">
        <v>20</v>
      </c>
      <c r="E26" s="91" t="s">
        <v>106</v>
      </c>
      <c r="F26" s="92" t="s">
        <v>163</v>
      </c>
      <c r="G26" s="91">
        <v>200</v>
      </c>
      <c r="H26" s="93">
        <v>13428.8</v>
      </c>
      <c r="I26" s="93">
        <v>13428.8</v>
      </c>
      <c r="J26" s="93">
        <v>13428.8</v>
      </c>
    </row>
    <row r="27" spans="1:10" s="7" customFormat="1" ht="18.75" customHeight="1">
      <c r="A27" s="145"/>
      <c r="B27" s="148"/>
      <c r="C27" s="11"/>
      <c r="D27" s="90" t="s">
        <v>20</v>
      </c>
      <c r="E27" s="91" t="s">
        <v>106</v>
      </c>
      <c r="F27" s="92" t="s">
        <v>163</v>
      </c>
      <c r="G27" s="91">
        <v>800</v>
      </c>
      <c r="H27" s="93">
        <v>357.1</v>
      </c>
      <c r="I27" s="93">
        <v>357.1</v>
      </c>
      <c r="J27" s="93">
        <v>357.1</v>
      </c>
    </row>
    <row r="28" spans="1:10" s="7" customFormat="1" ht="18.75" customHeight="1">
      <c r="A28" s="145"/>
      <c r="B28" s="148"/>
      <c r="C28" s="11"/>
      <c r="D28" s="90" t="s">
        <v>20</v>
      </c>
      <c r="E28" s="91" t="s">
        <v>106</v>
      </c>
      <c r="F28" s="92" t="s">
        <v>237</v>
      </c>
      <c r="G28" s="91">
        <v>200</v>
      </c>
      <c r="H28" s="93"/>
      <c r="I28" s="93"/>
      <c r="J28" s="93"/>
    </row>
    <row r="29" spans="1:10" s="7" customFormat="1" ht="18.75" customHeight="1">
      <c r="A29" s="145"/>
      <c r="B29" s="148"/>
      <c r="C29" s="11"/>
      <c r="D29" s="90" t="s">
        <v>20</v>
      </c>
      <c r="E29" s="94" t="s">
        <v>106</v>
      </c>
      <c r="F29" s="95" t="s">
        <v>211</v>
      </c>
      <c r="G29" s="91">
        <v>200</v>
      </c>
      <c r="H29" s="93">
        <v>367.4</v>
      </c>
      <c r="I29" s="93">
        <v>367.4</v>
      </c>
      <c r="J29" s="93">
        <v>367.4</v>
      </c>
    </row>
    <row r="30" spans="1:10" s="7" customFormat="1" ht="18.75" customHeight="1">
      <c r="A30" s="145"/>
      <c r="B30" s="148"/>
      <c r="C30" s="11"/>
      <c r="D30" s="90" t="s">
        <v>20</v>
      </c>
      <c r="E30" s="92" t="s">
        <v>192</v>
      </c>
      <c r="F30" s="92" t="s">
        <v>198</v>
      </c>
      <c r="G30" s="91">
        <v>200</v>
      </c>
      <c r="H30" s="93">
        <v>5544.7</v>
      </c>
      <c r="I30" s="93">
        <v>5544.7</v>
      </c>
      <c r="J30" s="93">
        <v>4044.6</v>
      </c>
    </row>
    <row r="31" spans="1:10" s="7" customFormat="1" ht="18.75" customHeight="1">
      <c r="A31" s="145"/>
      <c r="B31" s="148"/>
      <c r="C31" s="11"/>
      <c r="D31" s="90" t="s">
        <v>20</v>
      </c>
      <c r="E31" s="91" t="s">
        <v>109</v>
      </c>
      <c r="F31" s="92" t="s">
        <v>210</v>
      </c>
      <c r="G31" s="91">
        <v>100</v>
      </c>
      <c r="H31" s="93">
        <v>83.4</v>
      </c>
      <c r="I31" s="93">
        <v>83.4</v>
      </c>
      <c r="J31" s="93">
        <v>83.4</v>
      </c>
    </row>
    <row r="32" spans="1:10" s="7" customFormat="1" ht="18.75" customHeight="1">
      <c r="A32" s="145"/>
      <c r="B32" s="148"/>
      <c r="C32" s="11"/>
      <c r="D32" s="90" t="s">
        <v>20</v>
      </c>
      <c r="E32" s="91" t="s">
        <v>109</v>
      </c>
      <c r="F32" s="92" t="s">
        <v>199</v>
      </c>
      <c r="G32" s="91">
        <v>200</v>
      </c>
      <c r="H32" s="93">
        <v>5349.9</v>
      </c>
      <c r="I32" s="93">
        <v>5349.9</v>
      </c>
      <c r="J32" s="93">
        <v>5349.9</v>
      </c>
    </row>
    <row r="33" spans="1:10" s="7" customFormat="1" ht="18.75" customHeight="1">
      <c r="A33" s="145"/>
      <c r="B33" s="148"/>
      <c r="C33" s="11"/>
      <c r="D33" s="90" t="s">
        <v>20</v>
      </c>
      <c r="E33" s="91" t="s">
        <v>109</v>
      </c>
      <c r="F33" s="92" t="s">
        <v>164</v>
      </c>
      <c r="G33" s="91">
        <v>100</v>
      </c>
      <c r="H33" s="93">
        <v>96111.8</v>
      </c>
      <c r="I33" s="93">
        <v>96111.8</v>
      </c>
      <c r="J33" s="93">
        <v>96111.8</v>
      </c>
    </row>
    <row r="34" spans="1:10" s="7" customFormat="1" ht="18.75" customHeight="1">
      <c r="A34" s="145"/>
      <c r="B34" s="148"/>
      <c r="C34" s="11"/>
      <c r="D34" s="90" t="s">
        <v>20</v>
      </c>
      <c r="E34" s="91" t="s">
        <v>109</v>
      </c>
      <c r="F34" s="92" t="s">
        <v>164</v>
      </c>
      <c r="G34" s="91">
        <v>200</v>
      </c>
      <c r="H34" s="93">
        <v>3825.4</v>
      </c>
      <c r="I34" s="93">
        <v>3825.4</v>
      </c>
      <c r="J34" s="93">
        <v>3825.4</v>
      </c>
    </row>
    <row r="35" spans="1:10" s="7" customFormat="1" ht="45.75" customHeight="1">
      <c r="A35" s="145"/>
      <c r="B35" s="148"/>
      <c r="C35" s="11"/>
      <c r="D35" s="90" t="s">
        <v>20</v>
      </c>
      <c r="E35" s="91" t="s">
        <v>109</v>
      </c>
      <c r="F35" s="92" t="s">
        <v>207</v>
      </c>
      <c r="G35" s="91">
        <v>200</v>
      </c>
      <c r="H35" s="93">
        <v>4935.3</v>
      </c>
      <c r="I35" s="93">
        <v>4935.3</v>
      </c>
      <c r="J35" s="93">
        <v>4935.3</v>
      </c>
    </row>
    <row r="36" spans="1:10" s="7" customFormat="1" ht="18.75" customHeight="1">
      <c r="A36" s="145"/>
      <c r="B36" s="148"/>
      <c r="C36" s="11"/>
      <c r="D36" s="90" t="s">
        <v>20</v>
      </c>
      <c r="E36" s="91" t="s">
        <v>109</v>
      </c>
      <c r="F36" s="95" t="s">
        <v>238</v>
      </c>
      <c r="G36" s="91">
        <v>200</v>
      </c>
      <c r="H36" s="93">
        <v>3860.9</v>
      </c>
      <c r="I36" s="93">
        <v>3860.9</v>
      </c>
      <c r="J36" s="93">
        <v>3860.8</v>
      </c>
    </row>
    <row r="37" spans="1:10" s="7" customFormat="1" ht="18.75" customHeight="1">
      <c r="A37" s="145"/>
      <c r="B37" s="148"/>
      <c r="C37" s="11"/>
      <c r="D37" s="90" t="s">
        <v>20</v>
      </c>
      <c r="E37" s="91" t="s">
        <v>109</v>
      </c>
      <c r="F37" s="95" t="s">
        <v>197</v>
      </c>
      <c r="G37" s="91">
        <v>200</v>
      </c>
      <c r="H37" s="93">
        <v>1398.8</v>
      </c>
      <c r="I37" s="93">
        <v>1398.8</v>
      </c>
      <c r="J37" s="93">
        <v>1398.8</v>
      </c>
    </row>
    <row r="38" spans="1:10" s="7" customFormat="1" ht="24.75" customHeight="1">
      <c r="A38" s="145"/>
      <c r="B38" s="148"/>
      <c r="C38" s="11"/>
      <c r="D38" s="90" t="s">
        <v>20</v>
      </c>
      <c r="E38" s="91" t="s">
        <v>109</v>
      </c>
      <c r="F38" s="95" t="s">
        <v>186</v>
      </c>
      <c r="G38" s="91">
        <v>200</v>
      </c>
      <c r="H38" s="93">
        <v>1485</v>
      </c>
      <c r="I38" s="93">
        <v>1485</v>
      </c>
      <c r="J38" s="93">
        <v>988.5</v>
      </c>
    </row>
    <row r="39" spans="1:10" s="7" customFormat="1" ht="24.75" customHeight="1">
      <c r="A39" s="145"/>
      <c r="B39" s="148"/>
      <c r="C39" s="11"/>
      <c r="D39" s="90" t="s">
        <v>20</v>
      </c>
      <c r="E39" s="91" t="s">
        <v>109</v>
      </c>
      <c r="F39" s="92" t="s">
        <v>180</v>
      </c>
      <c r="G39" s="91">
        <v>200</v>
      </c>
      <c r="H39" s="93">
        <v>1317.5</v>
      </c>
      <c r="I39" s="93">
        <v>1317.5</v>
      </c>
      <c r="J39" s="93">
        <v>1317.5</v>
      </c>
    </row>
    <row r="40" spans="1:10" s="7" customFormat="1" ht="18.75" customHeight="1">
      <c r="A40" s="145"/>
      <c r="B40" s="148"/>
      <c r="C40" s="11"/>
      <c r="D40" s="90" t="s">
        <v>20</v>
      </c>
      <c r="E40" s="91" t="s">
        <v>109</v>
      </c>
      <c r="F40" s="92" t="s">
        <v>165</v>
      </c>
      <c r="G40" s="91">
        <v>200</v>
      </c>
      <c r="H40" s="93">
        <v>26034</v>
      </c>
      <c r="I40" s="93">
        <v>26034</v>
      </c>
      <c r="J40" s="93">
        <v>26034</v>
      </c>
    </row>
    <row r="41" spans="1:10" s="7" customFormat="1" ht="18.75" customHeight="1">
      <c r="A41" s="145"/>
      <c r="B41" s="148"/>
      <c r="C41" s="11"/>
      <c r="D41" s="90" t="s">
        <v>20</v>
      </c>
      <c r="E41" s="91" t="s">
        <v>109</v>
      </c>
      <c r="F41" s="92" t="s">
        <v>165</v>
      </c>
      <c r="G41" s="91">
        <v>800</v>
      </c>
      <c r="H41" s="93">
        <v>1741.9</v>
      </c>
      <c r="I41" s="93">
        <v>1741.9</v>
      </c>
      <c r="J41" s="93">
        <v>1741.9</v>
      </c>
    </row>
    <row r="42" spans="1:10" s="7" customFormat="1" ht="28.5" customHeight="1">
      <c r="A42" s="145"/>
      <c r="B42" s="148"/>
      <c r="C42" s="11"/>
      <c r="D42" s="90" t="s">
        <v>20</v>
      </c>
      <c r="E42" s="91" t="s">
        <v>109</v>
      </c>
      <c r="F42" s="92" t="s">
        <v>239</v>
      </c>
      <c r="G42" s="91">
        <v>100</v>
      </c>
      <c r="H42" s="93">
        <v>7828.2</v>
      </c>
      <c r="I42" s="93">
        <v>7828.2</v>
      </c>
      <c r="J42" s="93">
        <v>6800.3</v>
      </c>
    </row>
    <row r="43" spans="1:10" s="7" customFormat="1" ht="31.5" customHeight="1">
      <c r="A43" s="145"/>
      <c r="B43" s="148"/>
      <c r="C43" s="11"/>
      <c r="D43" s="90" t="s">
        <v>20</v>
      </c>
      <c r="E43" s="91" t="s">
        <v>109</v>
      </c>
      <c r="F43" s="92" t="s">
        <v>258</v>
      </c>
      <c r="G43" s="91">
        <v>200</v>
      </c>
      <c r="H43" s="93">
        <v>1616.7</v>
      </c>
      <c r="I43" s="93">
        <v>1616.7</v>
      </c>
      <c r="J43" s="93">
        <v>1616.7</v>
      </c>
    </row>
    <row r="44" spans="1:10" s="7" customFormat="1" ht="18.75" customHeight="1">
      <c r="A44" s="145"/>
      <c r="B44" s="148"/>
      <c r="C44" s="11"/>
      <c r="D44" s="90" t="s">
        <v>20</v>
      </c>
      <c r="E44" s="91" t="s">
        <v>109</v>
      </c>
      <c r="F44" s="92" t="s">
        <v>259</v>
      </c>
      <c r="G44" s="91">
        <v>200</v>
      </c>
      <c r="H44" s="93">
        <v>131.8</v>
      </c>
      <c r="I44" s="93">
        <v>131.8</v>
      </c>
      <c r="J44" s="93">
        <v>131.8</v>
      </c>
    </row>
    <row r="45" spans="1:10" s="7" customFormat="1" ht="18.75" customHeight="1">
      <c r="A45" s="145"/>
      <c r="B45" s="148"/>
      <c r="C45" s="11"/>
      <c r="D45" s="90" t="s">
        <v>20</v>
      </c>
      <c r="E45" s="91" t="s">
        <v>184</v>
      </c>
      <c r="F45" s="92" t="s">
        <v>166</v>
      </c>
      <c r="G45" s="91">
        <v>100</v>
      </c>
      <c r="H45" s="93">
        <v>31149.5</v>
      </c>
      <c r="I45" s="93">
        <v>31149.5</v>
      </c>
      <c r="J45" s="93">
        <v>31149.5</v>
      </c>
    </row>
    <row r="46" spans="1:10" s="7" customFormat="1" ht="18.75" customHeight="1">
      <c r="A46" s="145"/>
      <c r="B46" s="148"/>
      <c r="C46" s="11"/>
      <c r="D46" s="90" t="s">
        <v>20</v>
      </c>
      <c r="E46" s="91" t="s">
        <v>184</v>
      </c>
      <c r="F46" s="92" t="s">
        <v>166</v>
      </c>
      <c r="G46" s="91">
        <v>200</v>
      </c>
      <c r="H46" s="93">
        <v>7691.4</v>
      </c>
      <c r="I46" s="93">
        <v>7691.4</v>
      </c>
      <c r="J46" s="93">
        <v>7691.4</v>
      </c>
    </row>
    <row r="47" spans="1:10" s="7" customFormat="1" ht="18.75" customHeight="1">
      <c r="A47" s="145"/>
      <c r="B47" s="148"/>
      <c r="C47" s="11"/>
      <c r="D47" s="90" t="s">
        <v>20</v>
      </c>
      <c r="E47" s="91" t="s">
        <v>184</v>
      </c>
      <c r="F47" s="92" t="s">
        <v>166</v>
      </c>
      <c r="G47" s="91">
        <v>800</v>
      </c>
      <c r="H47" s="93">
        <v>4112.8</v>
      </c>
      <c r="I47" s="93">
        <v>4112.8</v>
      </c>
      <c r="J47" s="93">
        <v>4112.8</v>
      </c>
    </row>
    <row r="48" spans="1:10" s="7" customFormat="1" ht="18.75" customHeight="1">
      <c r="A48" s="145"/>
      <c r="B48" s="148"/>
      <c r="C48" s="11"/>
      <c r="D48" s="90" t="s">
        <v>20</v>
      </c>
      <c r="E48" s="91" t="s">
        <v>184</v>
      </c>
      <c r="F48" s="92" t="s">
        <v>209</v>
      </c>
      <c r="G48" s="91">
        <v>200</v>
      </c>
      <c r="H48" s="93"/>
      <c r="I48" s="93"/>
      <c r="J48" s="93"/>
    </row>
    <row r="49" spans="1:10" s="7" customFormat="1" ht="18.75" customHeight="1">
      <c r="A49" s="145"/>
      <c r="B49" s="148"/>
      <c r="C49" s="11"/>
      <c r="D49" s="90" t="s">
        <v>20</v>
      </c>
      <c r="E49" s="91" t="s">
        <v>66</v>
      </c>
      <c r="F49" s="92" t="s">
        <v>161</v>
      </c>
      <c r="G49" s="91">
        <v>100</v>
      </c>
      <c r="H49" s="93">
        <v>14705.2</v>
      </c>
      <c r="I49" s="93">
        <v>14705.2</v>
      </c>
      <c r="J49" s="93">
        <v>14705.2</v>
      </c>
    </row>
    <row r="50" spans="1:10" s="7" customFormat="1" ht="18.75" customHeight="1">
      <c r="A50" s="145"/>
      <c r="B50" s="148"/>
      <c r="C50" s="11"/>
      <c r="D50" s="90" t="s">
        <v>20</v>
      </c>
      <c r="E50" s="91" t="s">
        <v>66</v>
      </c>
      <c r="F50" s="92" t="s">
        <v>161</v>
      </c>
      <c r="G50" s="91">
        <v>200</v>
      </c>
      <c r="H50" s="93">
        <v>1081.3</v>
      </c>
      <c r="I50" s="93">
        <v>1081.3</v>
      </c>
      <c r="J50" s="93">
        <v>1081.3</v>
      </c>
    </row>
    <row r="51" spans="1:10" s="7" customFormat="1" ht="18.75" customHeight="1">
      <c r="A51" s="145"/>
      <c r="B51" s="148"/>
      <c r="C51" s="11"/>
      <c r="D51" s="90" t="s">
        <v>20</v>
      </c>
      <c r="E51" s="91" t="s">
        <v>66</v>
      </c>
      <c r="F51" s="92" t="s">
        <v>161</v>
      </c>
      <c r="G51" s="91">
        <v>800</v>
      </c>
      <c r="H51" s="93"/>
      <c r="I51" s="93"/>
      <c r="J51" s="93"/>
    </row>
    <row r="52" spans="1:10" s="7" customFormat="1" ht="18.75" customHeight="1">
      <c r="A52" s="145"/>
      <c r="B52" s="148"/>
      <c r="C52" s="11"/>
      <c r="D52" s="90" t="s">
        <v>20</v>
      </c>
      <c r="E52" s="91" t="s">
        <v>66</v>
      </c>
      <c r="F52" s="92" t="s">
        <v>240</v>
      </c>
      <c r="G52" s="91">
        <v>200</v>
      </c>
      <c r="H52" s="93"/>
      <c r="I52" s="93"/>
      <c r="J52" s="93"/>
    </row>
    <row r="53" spans="1:10" s="7" customFormat="1" ht="18.75" customHeight="1">
      <c r="A53" s="145"/>
      <c r="B53" s="148"/>
      <c r="C53" s="11"/>
      <c r="D53" s="90" t="s">
        <v>20</v>
      </c>
      <c r="E53" s="91" t="s">
        <v>66</v>
      </c>
      <c r="F53" s="92" t="s">
        <v>167</v>
      </c>
      <c r="G53" s="91">
        <v>400</v>
      </c>
      <c r="H53" s="93"/>
      <c r="I53" s="93"/>
      <c r="J53" s="93"/>
    </row>
    <row r="54" spans="1:10" s="7" customFormat="1" ht="18.75" customHeight="1">
      <c r="A54" s="145"/>
      <c r="B54" s="148"/>
      <c r="C54" s="11"/>
      <c r="D54" s="90" t="s">
        <v>20</v>
      </c>
      <c r="E54" s="91" t="s">
        <v>66</v>
      </c>
      <c r="F54" s="92" t="s">
        <v>179</v>
      </c>
      <c r="G54" s="91">
        <v>200</v>
      </c>
      <c r="H54" s="93"/>
      <c r="I54" s="93"/>
      <c r="J54" s="93"/>
    </row>
    <row r="55" spans="1:10" s="7" customFormat="1" ht="18.75" customHeight="1">
      <c r="A55" s="145"/>
      <c r="B55" s="148"/>
      <c r="C55" s="11"/>
      <c r="D55" s="90" t="s">
        <v>20</v>
      </c>
      <c r="E55" s="91" t="s">
        <v>109</v>
      </c>
      <c r="F55" s="92" t="s">
        <v>191</v>
      </c>
      <c r="G55" s="91">
        <v>200</v>
      </c>
      <c r="H55" s="93"/>
      <c r="I55" s="93"/>
      <c r="J55" s="93"/>
    </row>
    <row r="56" spans="1:10" s="7" customFormat="1" ht="18.75" customHeight="1">
      <c r="A56" s="145"/>
      <c r="B56" s="148"/>
      <c r="C56" s="11"/>
      <c r="D56" s="90" t="s">
        <v>20</v>
      </c>
      <c r="E56" s="91" t="s">
        <v>109</v>
      </c>
      <c r="F56" s="95" t="s">
        <v>220</v>
      </c>
      <c r="G56" s="91">
        <v>200</v>
      </c>
      <c r="H56" s="93">
        <v>101.1</v>
      </c>
      <c r="I56" s="93">
        <v>101.1</v>
      </c>
      <c r="J56" s="93">
        <v>101.1</v>
      </c>
    </row>
    <row r="57" spans="1:10" s="7" customFormat="1" ht="18.75" customHeight="1">
      <c r="A57" s="145"/>
      <c r="B57" s="148"/>
      <c r="C57" s="11"/>
      <c r="D57" s="90" t="s">
        <v>20</v>
      </c>
      <c r="E57" s="91">
        <v>1004</v>
      </c>
      <c r="F57" s="92" t="s">
        <v>168</v>
      </c>
      <c r="G57" s="91">
        <v>300</v>
      </c>
      <c r="H57" s="93">
        <v>384</v>
      </c>
      <c r="I57" s="93">
        <v>384</v>
      </c>
      <c r="J57" s="93">
        <v>298.8</v>
      </c>
    </row>
    <row r="58" spans="1:10" s="7" customFormat="1" ht="18.75" customHeight="1">
      <c r="A58" s="145"/>
      <c r="B58" s="148"/>
      <c r="C58" s="11" t="s">
        <v>24</v>
      </c>
      <c r="D58" s="90" t="s">
        <v>21</v>
      </c>
      <c r="E58" s="91"/>
      <c r="F58" s="91"/>
      <c r="G58" s="91"/>
      <c r="H58" s="93">
        <f>H59+H63+H64+H65+H67+H68+H69+H70+H71+H72+H73+H74+H75+H76+H77+H78+H80+H79+H82+H60+H81+H66+H62+H61</f>
        <v>420000.49999999994</v>
      </c>
      <c r="I58" s="93">
        <f>I59+I63+I64+I65+I67+I68+I69+I70+I71+I72+I73+I74+I75+I76+I77+I78+I80+I79+I82+I60+I81+I66+I62+I61</f>
        <v>420000.49999999994</v>
      </c>
      <c r="J58" s="93">
        <f>J59+J63+J64+J65+J67+J68+J69+J70+J71+J72+J73+J74+J75+J76+J77+J78+J80+J79+J82+J60+J81+J66+J62+J61</f>
        <v>363361.99999999994</v>
      </c>
    </row>
    <row r="59" spans="1:10" s="7" customFormat="1" ht="18.75" customHeight="1">
      <c r="A59" s="145"/>
      <c r="B59" s="148"/>
      <c r="C59" s="11" t="s">
        <v>105</v>
      </c>
      <c r="D59" s="90" t="s">
        <v>21</v>
      </c>
      <c r="E59" s="91" t="s">
        <v>66</v>
      </c>
      <c r="F59" s="91" t="s">
        <v>167</v>
      </c>
      <c r="G59" s="91">
        <v>200</v>
      </c>
      <c r="H59" s="93">
        <v>48.8</v>
      </c>
      <c r="I59" s="93">
        <v>48.8</v>
      </c>
      <c r="J59" s="93">
        <v>48.8</v>
      </c>
    </row>
    <row r="60" spans="1:10" s="7" customFormat="1" ht="18.75" customHeight="1">
      <c r="A60" s="145"/>
      <c r="B60" s="148"/>
      <c r="C60" s="11"/>
      <c r="D60" s="90" t="s">
        <v>21</v>
      </c>
      <c r="E60" s="91" t="s">
        <v>66</v>
      </c>
      <c r="F60" s="91" t="s">
        <v>167</v>
      </c>
      <c r="G60" s="91">
        <v>400</v>
      </c>
      <c r="H60" s="93">
        <v>134172.5</v>
      </c>
      <c r="I60" s="93">
        <v>134172.5</v>
      </c>
      <c r="J60" s="93">
        <v>81298.4</v>
      </c>
    </row>
    <row r="61" spans="1:10" s="7" customFormat="1" ht="18.75" customHeight="1">
      <c r="A61" s="145"/>
      <c r="B61" s="148"/>
      <c r="C61" s="11"/>
      <c r="D61" s="90" t="s">
        <v>21</v>
      </c>
      <c r="E61" s="91" t="s">
        <v>66</v>
      </c>
      <c r="F61" s="91" t="s">
        <v>167</v>
      </c>
      <c r="G61" s="91">
        <v>600</v>
      </c>
      <c r="H61" s="93">
        <v>31119.5</v>
      </c>
      <c r="I61" s="93">
        <v>31119.5</v>
      </c>
      <c r="J61" s="93">
        <v>29761.2</v>
      </c>
    </row>
    <row r="62" spans="1:10" s="7" customFormat="1" ht="18.75" customHeight="1">
      <c r="A62" s="145"/>
      <c r="B62" s="148"/>
      <c r="C62" s="11"/>
      <c r="D62" s="90" t="s">
        <v>21</v>
      </c>
      <c r="E62" s="91" t="s">
        <v>106</v>
      </c>
      <c r="F62" s="91" t="s">
        <v>260</v>
      </c>
      <c r="G62" s="91">
        <v>600</v>
      </c>
      <c r="H62" s="93">
        <v>133.6</v>
      </c>
      <c r="I62" s="93">
        <v>133.6</v>
      </c>
      <c r="J62" s="93">
        <v>133.6</v>
      </c>
    </row>
    <row r="63" spans="1:10" s="7" customFormat="1" ht="18.75" customHeight="1">
      <c r="A63" s="145"/>
      <c r="B63" s="148"/>
      <c r="C63" s="11"/>
      <c r="D63" s="90" t="s">
        <v>21</v>
      </c>
      <c r="E63" s="91" t="s">
        <v>106</v>
      </c>
      <c r="F63" s="91" t="s">
        <v>182</v>
      </c>
      <c r="G63" s="91">
        <v>600</v>
      </c>
      <c r="H63" s="93">
        <v>28076.4</v>
      </c>
      <c r="I63" s="93">
        <v>28076.4</v>
      </c>
      <c r="J63" s="93">
        <v>28076.4</v>
      </c>
    </row>
    <row r="64" spans="1:10" s="7" customFormat="1" ht="18.75" customHeight="1">
      <c r="A64" s="145"/>
      <c r="B64" s="148"/>
      <c r="C64" s="11"/>
      <c r="D64" s="90" t="s">
        <v>21</v>
      </c>
      <c r="E64" s="91" t="s">
        <v>106</v>
      </c>
      <c r="F64" s="91" t="s">
        <v>183</v>
      </c>
      <c r="G64" s="91">
        <v>600</v>
      </c>
      <c r="H64" s="93">
        <v>25295.8</v>
      </c>
      <c r="I64" s="93">
        <v>25295.8</v>
      </c>
      <c r="J64" s="93">
        <v>25295.8</v>
      </c>
    </row>
    <row r="65" spans="1:10" s="7" customFormat="1" ht="18.75" customHeight="1">
      <c r="A65" s="145"/>
      <c r="B65" s="148"/>
      <c r="C65" s="11"/>
      <c r="D65" s="90" t="s">
        <v>21</v>
      </c>
      <c r="E65" s="91" t="s">
        <v>106</v>
      </c>
      <c r="F65" s="91" t="s">
        <v>208</v>
      </c>
      <c r="G65" s="91">
        <v>600</v>
      </c>
      <c r="H65" s="93"/>
      <c r="I65" s="93"/>
      <c r="J65" s="93"/>
    </row>
    <row r="66" spans="1:10" s="7" customFormat="1" ht="18.75" customHeight="1">
      <c r="A66" s="145"/>
      <c r="B66" s="148"/>
      <c r="C66" s="11"/>
      <c r="D66" s="90" t="s">
        <v>21</v>
      </c>
      <c r="E66" s="92" t="s">
        <v>192</v>
      </c>
      <c r="F66" s="92" t="s">
        <v>261</v>
      </c>
      <c r="G66" s="91">
        <v>600</v>
      </c>
      <c r="H66" s="93">
        <v>240.2</v>
      </c>
      <c r="I66" s="93">
        <v>240.2</v>
      </c>
      <c r="J66" s="93">
        <v>240.2</v>
      </c>
    </row>
    <row r="67" spans="1:10" s="7" customFormat="1" ht="18.75" customHeight="1">
      <c r="A67" s="145"/>
      <c r="B67" s="148"/>
      <c r="C67" s="11"/>
      <c r="D67" s="90" t="s">
        <v>21</v>
      </c>
      <c r="E67" s="92" t="s">
        <v>192</v>
      </c>
      <c r="F67" s="92" t="s">
        <v>241</v>
      </c>
      <c r="G67" s="91">
        <v>600</v>
      </c>
      <c r="H67" s="93">
        <v>500</v>
      </c>
      <c r="I67" s="93">
        <v>500</v>
      </c>
      <c r="J67" s="93">
        <v>500</v>
      </c>
    </row>
    <row r="68" spans="1:10" s="7" customFormat="1" ht="18.75" customHeight="1">
      <c r="A68" s="145"/>
      <c r="B68" s="148"/>
      <c r="C68" s="11"/>
      <c r="D68" s="90" t="s">
        <v>21</v>
      </c>
      <c r="E68" s="91" t="s">
        <v>109</v>
      </c>
      <c r="F68" s="92" t="s">
        <v>164</v>
      </c>
      <c r="G68" s="91">
        <v>600</v>
      </c>
      <c r="H68" s="93">
        <v>109323.8</v>
      </c>
      <c r="I68" s="93">
        <v>109323.8</v>
      </c>
      <c r="J68" s="93">
        <v>109323.8</v>
      </c>
    </row>
    <row r="69" spans="1:10" s="7" customFormat="1" ht="18.75" customHeight="1">
      <c r="A69" s="145"/>
      <c r="B69" s="148"/>
      <c r="C69" s="11"/>
      <c r="D69" s="90" t="s">
        <v>21</v>
      </c>
      <c r="E69" s="91" t="s">
        <v>109</v>
      </c>
      <c r="F69" s="92" t="s">
        <v>220</v>
      </c>
      <c r="G69" s="91">
        <v>600</v>
      </c>
      <c r="H69" s="93">
        <v>1012</v>
      </c>
      <c r="I69" s="93">
        <v>1012</v>
      </c>
      <c r="J69" s="93">
        <v>1012</v>
      </c>
    </row>
    <row r="70" spans="1:10" s="7" customFormat="1" ht="18.75" customHeight="1">
      <c r="A70" s="145"/>
      <c r="B70" s="148"/>
      <c r="C70" s="11"/>
      <c r="D70" s="90" t="s">
        <v>21</v>
      </c>
      <c r="E70" s="91" t="s">
        <v>109</v>
      </c>
      <c r="F70" s="92" t="s">
        <v>186</v>
      </c>
      <c r="G70" s="91">
        <v>600</v>
      </c>
      <c r="H70" s="93">
        <v>2236.8</v>
      </c>
      <c r="I70" s="93">
        <v>2236.8</v>
      </c>
      <c r="J70" s="93">
        <v>1992.8</v>
      </c>
    </row>
    <row r="71" spans="1:10" s="7" customFormat="1" ht="18.75" customHeight="1">
      <c r="A71" s="146"/>
      <c r="B71" s="146"/>
      <c r="C71" s="11"/>
      <c r="D71" s="90" t="s">
        <v>21</v>
      </c>
      <c r="E71" s="91" t="s">
        <v>109</v>
      </c>
      <c r="F71" s="92" t="s">
        <v>180</v>
      </c>
      <c r="G71" s="91">
        <v>600</v>
      </c>
      <c r="H71" s="93">
        <v>1157.9</v>
      </c>
      <c r="I71" s="93">
        <v>1157.9</v>
      </c>
      <c r="J71" s="93">
        <v>1157.9</v>
      </c>
    </row>
    <row r="72" spans="1:10" s="7" customFormat="1" ht="18.75" customHeight="1">
      <c r="A72" s="146"/>
      <c r="B72" s="146"/>
      <c r="C72" s="11"/>
      <c r="D72" s="90" t="s">
        <v>21</v>
      </c>
      <c r="E72" s="91" t="s">
        <v>109</v>
      </c>
      <c r="F72" s="92" t="s">
        <v>165</v>
      </c>
      <c r="G72" s="91">
        <v>600</v>
      </c>
      <c r="H72" s="93">
        <v>25863.5</v>
      </c>
      <c r="I72" s="93">
        <v>25863.5</v>
      </c>
      <c r="J72" s="93">
        <v>25863.5</v>
      </c>
    </row>
    <row r="73" spans="1:10" s="7" customFormat="1" ht="18.75" customHeight="1">
      <c r="A73" s="146"/>
      <c r="B73" s="146"/>
      <c r="C73" s="11"/>
      <c r="D73" s="90" t="s">
        <v>21</v>
      </c>
      <c r="E73" s="91" t="s">
        <v>109</v>
      </c>
      <c r="F73" s="92" t="s">
        <v>199</v>
      </c>
      <c r="G73" s="91">
        <v>600</v>
      </c>
      <c r="H73" s="93">
        <v>4552.1</v>
      </c>
      <c r="I73" s="93">
        <v>4552.1</v>
      </c>
      <c r="J73" s="93">
        <v>4552.1</v>
      </c>
    </row>
    <row r="74" spans="1:10" s="7" customFormat="1" ht="18.75" customHeight="1">
      <c r="A74" s="146"/>
      <c r="B74" s="146"/>
      <c r="C74" s="11"/>
      <c r="D74" s="90" t="s">
        <v>21</v>
      </c>
      <c r="E74" s="91" t="s">
        <v>109</v>
      </c>
      <c r="F74" s="92" t="s">
        <v>197</v>
      </c>
      <c r="G74" s="91">
        <v>600</v>
      </c>
      <c r="H74" s="93">
        <v>2040.8</v>
      </c>
      <c r="I74" s="93">
        <v>2040.8</v>
      </c>
      <c r="J74" s="93">
        <v>2040.8</v>
      </c>
    </row>
    <row r="75" spans="1:10" s="7" customFormat="1" ht="18.75" customHeight="1">
      <c r="A75" s="146"/>
      <c r="B75" s="146"/>
      <c r="C75" s="11"/>
      <c r="D75" s="90" t="s">
        <v>21</v>
      </c>
      <c r="E75" s="91" t="s">
        <v>109</v>
      </c>
      <c r="F75" s="92" t="s">
        <v>207</v>
      </c>
      <c r="G75" s="91">
        <v>600</v>
      </c>
      <c r="H75" s="93">
        <v>8874.1</v>
      </c>
      <c r="I75" s="93">
        <v>8874.1</v>
      </c>
      <c r="J75" s="93">
        <v>8874.1</v>
      </c>
    </row>
    <row r="76" spans="1:10" s="7" customFormat="1" ht="18.75" customHeight="1">
      <c r="A76" s="146"/>
      <c r="B76" s="146"/>
      <c r="C76" s="11"/>
      <c r="D76" s="90" t="s">
        <v>21</v>
      </c>
      <c r="E76" s="92" t="s">
        <v>216</v>
      </c>
      <c r="F76" s="92" t="s">
        <v>217</v>
      </c>
      <c r="G76" s="91">
        <v>600</v>
      </c>
      <c r="H76" s="93">
        <v>3800</v>
      </c>
      <c r="I76" s="93">
        <v>3800</v>
      </c>
      <c r="J76" s="93">
        <v>3800</v>
      </c>
    </row>
    <row r="77" spans="1:10" s="7" customFormat="1" ht="18.75" customHeight="1">
      <c r="A77" s="146"/>
      <c r="B77" s="146"/>
      <c r="C77" s="11"/>
      <c r="D77" s="90" t="s">
        <v>21</v>
      </c>
      <c r="E77" s="92" t="s">
        <v>218</v>
      </c>
      <c r="F77" s="92" t="s">
        <v>219</v>
      </c>
      <c r="G77" s="91">
        <v>600</v>
      </c>
      <c r="H77" s="93">
        <v>3059.9</v>
      </c>
      <c r="I77" s="93">
        <v>3059.9</v>
      </c>
      <c r="J77" s="93">
        <v>3059.9</v>
      </c>
    </row>
    <row r="78" spans="1:10" s="7" customFormat="1" ht="18.75" customHeight="1">
      <c r="A78" s="146"/>
      <c r="B78" s="146"/>
      <c r="C78" s="11"/>
      <c r="D78" s="90" t="s">
        <v>21</v>
      </c>
      <c r="E78" s="92" t="s">
        <v>216</v>
      </c>
      <c r="F78" s="92" t="s">
        <v>238</v>
      </c>
      <c r="G78" s="91">
        <v>600</v>
      </c>
      <c r="H78" s="93">
        <v>8624.8</v>
      </c>
      <c r="I78" s="93">
        <v>8624.8</v>
      </c>
      <c r="J78" s="93">
        <v>8624.8</v>
      </c>
    </row>
    <row r="79" spans="1:10" s="7" customFormat="1" ht="18.75" customHeight="1">
      <c r="A79" s="146"/>
      <c r="B79" s="146"/>
      <c r="C79" s="11"/>
      <c r="D79" s="90" t="s">
        <v>21</v>
      </c>
      <c r="E79" s="92" t="s">
        <v>216</v>
      </c>
      <c r="F79" s="92" t="s">
        <v>239</v>
      </c>
      <c r="G79" s="91">
        <v>600</v>
      </c>
      <c r="H79" s="93">
        <v>8577</v>
      </c>
      <c r="I79" s="93">
        <v>8577</v>
      </c>
      <c r="J79" s="93">
        <v>6414.9</v>
      </c>
    </row>
    <row r="80" spans="1:10" s="7" customFormat="1" ht="18.75" customHeight="1">
      <c r="A80" s="146"/>
      <c r="B80" s="146"/>
      <c r="C80" s="11"/>
      <c r="D80" s="90" t="s">
        <v>21</v>
      </c>
      <c r="E80" s="92" t="s">
        <v>216</v>
      </c>
      <c r="F80" s="92" t="s">
        <v>262</v>
      </c>
      <c r="G80" s="91">
        <v>600</v>
      </c>
      <c r="H80" s="93">
        <v>20000</v>
      </c>
      <c r="I80" s="93">
        <v>20000</v>
      </c>
      <c r="J80" s="93">
        <v>20000</v>
      </c>
    </row>
    <row r="81" spans="1:10" s="7" customFormat="1" ht="18.75" customHeight="1">
      <c r="A81" s="146"/>
      <c r="B81" s="146"/>
      <c r="C81" s="11"/>
      <c r="D81" s="90" t="s">
        <v>21</v>
      </c>
      <c r="E81" s="92" t="s">
        <v>216</v>
      </c>
      <c r="F81" s="92" t="s">
        <v>263</v>
      </c>
      <c r="G81" s="91">
        <v>600</v>
      </c>
      <c r="H81" s="93">
        <v>1291</v>
      </c>
      <c r="I81" s="93">
        <v>1291</v>
      </c>
      <c r="J81" s="93">
        <v>1291</v>
      </c>
    </row>
    <row r="82" spans="1:10" s="7" customFormat="1" ht="18.75" customHeight="1">
      <c r="A82" s="146"/>
      <c r="B82" s="146"/>
      <c r="C82" s="131"/>
      <c r="D82" s="132" t="s">
        <v>21</v>
      </c>
      <c r="E82" s="133" t="s">
        <v>216</v>
      </c>
      <c r="F82" s="133" t="s">
        <v>167</v>
      </c>
      <c r="G82" s="134">
        <v>600</v>
      </c>
      <c r="H82" s="135"/>
      <c r="I82" s="135"/>
      <c r="J82" s="135"/>
    </row>
    <row r="83" spans="1:10" s="7" customFormat="1" ht="18.75" customHeight="1">
      <c r="A83" s="149" t="s">
        <v>17</v>
      </c>
      <c r="B83" s="152" t="s">
        <v>26</v>
      </c>
      <c r="C83" s="136" t="s">
        <v>13</v>
      </c>
      <c r="D83" s="137"/>
      <c r="E83" s="138"/>
      <c r="F83" s="138"/>
      <c r="G83" s="138"/>
      <c r="H83" s="139">
        <f>H85+H86+H87</f>
        <v>42.400000000000006</v>
      </c>
      <c r="I83" s="139">
        <f>I85+I86+I87</f>
        <v>42.400000000000006</v>
      </c>
      <c r="J83" s="139">
        <f>J85+J86+J87</f>
        <v>42.400000000000006</v>
      </c>
    </row>
    <row r="84" spans="1:10" s="7" customFormat="1" ht="18.75" customHeight="1">
      <c r="A84" s="150"/>
      <c r="B84" s="153"/>
      <c r="C84" s="116" t="s">
        <v>14</v>
      </c>
      <c r="D84" s="140"/>
      <c r="E84" s="141"/>
      <c r="F84" s="141"/>
      <c r="G84" s="141"/>
      <c r="H84" s="142"/>
      <c r="I84" s="142"/>
      <c r="J84" s="142"/>
    </row>
    <row r="85" spans="1:10" s="7" customFormat="1" ht="18.75" customHeight="1">
      <c r="A85" s="150"/>
      <c r="B85" s="153"/>
      <c r="C85" s="116" t="s">
        <v>24</v>
      </c>
      <c r="D85" s="140" t="s">
        <v>21</v>
      </c>
      <c r="E85" s="141" t="s">
        <v>68</v>
      </c>
      <c r="F85" s="143" t="s">
        <v>169</v>
      </c>
      <c r="G85" s="141">
        <v>200</v>
      </c>
      <c r="H85" s="142">
        <v>24.1</v>
      </c>
      <c r="I85" s="142">
        <v>24.1</v>
      </c>
      <c r="J85" s="142">
        <v>24.1</v>
      </c>
    </row>
    <row r="86" spans="1:10" s="7" customFormat="1" ht="18.75" customHeight="1">
      <c r="A86" s="150"/>
      <c r="B86" s="153"/>
      <c r="C86" s="116"/>
      <c r="D86" s="140" t="s">
        <v>20</v>
      </c>
      <c r="E86" s="141" t="s">
        <v>68</v>
      </c>
      <c r="F86" s="143" t="s">
        <v>169</v>
      </c>
      <c r="G86" s="141">
        <v>200</v>
      </c>
      <c r="H86" s="142">
        <v>18.3</v>
      </c>
      <c r="I86" s="142">
        <v>18.3</v>
      </c>
      <c r="J86" s="142">
        <v>18.3</v>
      </c>
    </row>
    <row r="87" spans="1:10" s="7" customFormat="1" ht="18.75" customHeight="1">
      <c r="A87" s="151"/>
      <c r="B87" s="154"/>
      <c r="C87" s="116"/>
      <c r="D87" s="140" t="s">
        <v>20</v>
      </c>
      <c r="E87" s="141" t="s">
        <v>68</v>
      </c>
      <c r="F87" s="143" t="s">
        <v>169</v>
      </c>
      <c r="G87" s="141">
        <v>100</v>
      </c>
      <c r="H87" s="142"/>
      <c r="I87" s="142"/>
      <c r="J87" s="142"/>
    </row>
    <row r="88" spans="1:10" s="7" customFormat="1" ht="18.75" customHeight="1">
      <c r="A88" s="155" t="s">
        <v>27</v>
      </c>
      <c r="B88" s="156" t="s">
        <v>28</v>
      </c>
      <c r="C88" s="35" t="s">
        <v>13</v>
      </c>
      <c r="D88" s="96"/>
      <c r="E88" s="97"/>
      <c r="F88" s="97"/>
      <c r="G88" s="97"/>
      <c r="H88" s="98">
        <f>H90+H91</f>
        <v>282.7</v>
      </c>
      <c r="I88" s="98">
        <f>I90+I91</f>
        <v>282.7</v>
      </c>
      <c r="J88" s="98">
        <f>J90+J91</f>
        <v>282.7</v>
      </c>
    </row>
    <row r="89" spans="1:10" s="7" customFormat="1" ht="18.75" customHeight="1">
      <c r="A89" s="155"/>
      <c r="B89" s="156"/>
      <c r="C89" s="36" t="s">
        <v>14</v>
      </c>
      <c r="D89" s="90"/>
      <c r="E89" s="91"/>
      <c r="F89" s="91"/>
      <c r="G89" s="91"/>
      <c r="H89" s="93"/>
      <c r="I89" s="93"/>
      <c r="J89" s="93"/>
    </row>
    <row r="90" spans="1:10" s="7" customFormat="1" ht="18.75" customHeight="1">
      <c r="A90" s="155"/>
      <c r="B90" s="156"/>
      <c r="C90" s="36" t="s">
        <v>23</v>
      </c>
      <c r="D90" s="90" t="s">
        <v>20</v>
      </c>
      <c r="E90" s="91" t="s">
        <v>66</v>
      </c>
      <c r="F90" s="92" t="s">
        <v>170</v>
      </c>
      <c r="G90" s="91">
        <v>300</v>
      </c>
      <c r="H90" s="93">
        <v>142.7</v>
      </c>
      <c r="I90" s="93">
        <v>142.7</v>
      </c>
      <c r="J90" s="93">
        <v>142.7</v>
      </c>
    </row>
    <row r="91" spans="1:10" s="7" customFormat="1" ht="18.75" customHeight="1">
      <c r="A91" s="155"/>
      <c r="B91" s="156"/>
      <c r="C91" s="36"/>
      <c r="D91" s="90" t="s">
        <v>20</v>
      </c>
      <c r="E91" s="91" t="s">
        <v>66</v>
      </c>
      <c r="F91" s="92" t="s">
        <v>170</v>
      </c>
      <c r="G91" s="91">
        <v>200</v>
      </c>
      <c r="H91" s="93">
        <v>140</v>
      </c>
      <c r="I91" s="93">
        <v>140</v>
      </c>
      <c r="J91" s="93">
        <v>140</v>
      </c>
    </row>
    <row r="92" spans="1:10" s="7" customFormat="1" ht="18.75" customHeight="1">
      <c r="A92" s="157" t="s">
        <v>29</v>
      </c>
      <c r="B92" s="152" t="s">
        <v>32</v>
      </c>
      <c r="C92" s="35" t="s">
        <v>13</v>
      </c>
      <c r="D92" s="99"/>
      <c r="E92" s="97"/>
      <c r="F92" s="97"/>
      <c r="G92" s="97"/>
      <c r="H92" s="121">
        <f>H94+H97</f>
        <v>5185.3</v>
      </c>
      <c r="I92" s="121">
        <f>I94+I97</f>
        <v>5185.3</v>
      </c>
      <c r="J92" s="121">
        <f>J94+J97</f>
        <v>4621</v>
      </c>
    </row>
    <row r="93" spans="1:10" s="7" customFormat="1" ht="18.75" customHeight="1">
      <c r="A93" s="157"/>
      <c r="B93" s="153"/>
      <c r="C93" s="36" t="s">
        <v>14</v>
      </c>
      <c r="D93" s="100"/>
      <c r="E93" s="91"/>
      <c r="F93" s="91"/>
      <c r="G93" s="91"/>
      <c r="H93" s="122"/>
      <c r="I93" s="122"/>
      <c r="J93" s="122"/>
    </row>
    <row r="94" spans="1:10" s="7" customFormat="1" ht="18.75" customHeight="1">
      <c r="A94" s="157"/>
      <c r="B94" s="153"/>
      <c r="C94" s="36" t="s">
        <v>23</v>
      </c>
      <c r="D94" s="90" t="s">
        <v>20</v>
      </c>
      <c r="E94" s="91"/>
      <c r="F94" s="91"/>
      <c r="G94" s="91"/>
      <c r="H94" s="122">
        <f>H95+H96</f>
        <v>2374.1000000000004</v>
      </c>
      <c r="I94" s="122">
        <f>I95+I96</f>
        <v>2374.1000000000004</v>
      </c>
      <c r="J94" s="122">
        <f>J95+J96</f>
        <v>2374.1000000000004</v>
      </c>
    </row>
    <row r="95" spans="1:10" s="7" customFormat="1" ht="18.75" customHeight="1">
      <c r="A95" s="157"/>
      <c r="B95" s="153"/>
      <c r="C95" s="36"/>
      <c r="D95" s="90" t="s">
        <v>20</v>
      </c>
      <c r="E95" s="91" t="s">
        <v>68</v>
      </c>
      <c r="F95" s="92" t="s">
        <v>171</v>
      </c>
      <c r="G95" s="91">
        <v>200</v>
      </c>
      <c r="H95" s="122">
        <v>1276.2</v>
      </c>
      <c r="I95" s="122">
        <v>1276.2</v>
      </c>
      <c r="J95" s="122">
        <v>1276.2</v>
      </c>
    </row>
    <row r="96" spans="1:10" s="7" customFormat="1" ht="18.75" customHeight="1">
      <c r="A96" s="157"/>
      <c r="B96" s="153"/>
      <c r="C96" s="36"/>
      <c r="D96" s="90" t="s">
        <v>20</v>
      </c>
      <c r="E96" s="91" t="s">
        <v>68</v>
      </c>
      <c r="F96" s="92" t="s">
        <v>171</v>
      </c>
      <c r="G96" s="91">
        <v>200</v>
      </c>
      <c r="H96" s="122">
        <v>1097.9</v>
      </c>
      <c r="I96" s="122">
        <v>1097.9</v>
      </c>
      <c r="J96" s="122">
        <v>1097.9</v>
      </c>
    </row>
    <row r="97" spans="1:10" s="7" customFormat="1" ht="36.75" customHeight="1">
      <c r="A97" s="157"/>
      <c r="B97" s="153"/>
      <c r="C97" s="36" t="s">
        <v>24</v>
      </c>
      <c r="D97" s="90" t="s">
        <v>21</v>
      </c>
      <c r="E97" s="91"/>
      <c r="F97" s="92"/>
      <c r="G97" s="91"/>
      <c r="H97" s="93">
        <f>H98+H99+H100+H101</f>
        <v>2811.2</v>
      </c>
      <c r="I97" s="93">
        <f>I98+I99+I100+I101</f>
        <v>2811.2</v>
      </c>
      <c r="J97" s="93">
        <f>J98+J99+J100+J101</f>
        <v>2246.9</v>
      </c>
    </row>
    <row r="98" spans="1:10" s="7" customFormat="1" ht="36.75" customHeight="1">
      <c r="A98" s="157"/>
      <c r="B98" s="153"/>
      <c r="C98" s="36"/>
      <c r="D98" s="90" t="s">
        <v>21</v>
      </c>
      <c r="E98" s="91" t="s">
        <v>68</v>
      </c>
      <c r="F98" s="92" t="s">
        <v>173</v>
      </c>
      <c r="G98" s="91">
        <v>300</v>
      </c>
      <c r="H98" s="122">
        <v>932.8</v>
      </c>
      <c r="I98" s="122">
        <v>932.8</v>
      </c>
      <c r="J98" s="122">
        <v>368.6</v>
      </c>
    </row>
    <row r="99" spans="1:10" s="7" customFormat="1" ht="36.75" customHeight="1">
      <c r="A99" s="157"/>
      <c r="B99" s="153"/>
      <c r="C99" s="36"/>
      <c r="D99" s="90" t="s">
        <v>21</v>
      </c>
      <c r="E99" s="91" t="s">
        <v>68</v>
      </c>
      <c r="F99" s="92" t="s">
        <v>172</v>
      </c>
      <c r="G99" s="91">
        <v>600</v>
      </c>
      <c r="H99" s="122"/>
      <c r="I99" s="122"/>
      <c r="J99" s="122"/>
    </row>
    <row r="100" spans="1:10" s="7" customFormat="1" ht="36.75" customHeight="1">
      <c r="A100" s="157"/>
      <c r="B100" s="153"/>
      <c r="C100" s="36"/>
      <c r="D100" s="90" t="s">
        <v>21</v>
      </c>
      <c r="E100" s="91" t="s">
        <v>68</v>
      </c>
      <c r="F100" s="92" t="s">
        <v>173</v>
      </c>
      <c r="G100" s="91">
        <v>600</v>
      </c>
      <c r="H100" s="122"/>
      <c r="I100" s="122"/>
      <c r="J100" s="122"/>
    </row>
    <row r="101" spans="1:10" s="7" customFormat="1" ht="36.75" customHeight="1">
      <c r="A101" s="157"/>
      <c r="B101" s="154"/>
      <c r="C101" s="36"/>
      <c r="D101" s="90" t="s">
        <v>21</v>
      </c>
      <c r="E101" s="91" t="s">
        <v>68</v>
      </c>
      <c r="F101" s="92" t="s">
        <v>171</v>
      </c>
      <c r="G101" s="91">
        <v>600</v>
      </c>
      <c r="H101" s="122">
        <v>1878.4</v>
      </c>
      <c r="I101" s="122">
        <v>1878.4</v>
      </c>
      <c r="J101" s="122">
        <v>1878.3</v>
      </c>
    </row>
    <row r="102" spans="1:10" s="7" customFormat="1" ht="36.75" customHeight="1">
      <c r="A102" s="157" t="s">
        <v>30</v>
      </c>
      <c r="B102" s="158" t="s">
        <v>33</v>
      </c>
      <c r="C102" s="28" t="s">
        <v>13</v>
      </c>
      <c r="D102" s="96"/>
      <c r="E102" s="97"/>
      <c r="F102" s="97"/>
      <c r="G102" s="97"/>
      <c r="H102" s="98">
        <f>H104+H111</f>
        <v>20935</v>
      </c>
      <c r="I102" s="98">
        <f>I104+I111</f>
        <v>20935</v>
      </c>
      <c r="J102" s="98">
        <f>J104+J111</f>
        <v>20792.2</v>
      </c>
    </row>
    <row r="103" spans="1:10" s="7" customFormat="1" ht="36.75" customHeight="1">
      <c r="A103" s="157"/>
      <c r="B103" s="159"/>
      <c r="C103" s="11" t="s">
        <v>14</v>
      </c>
      <c r="D103" s="90"/>
      <c r="E103" s="91"/>
      <c r="F103" s="91"/>
      <c r="G103" s="91"/>
      <c r="H103" s="93"/>
      <c r="I103" s="93"/>
      <c r="J103" s="93"/>
    </row>
    <row r="104" spans="1:10" s="7" customFormat="1" ht="36.75" customHeight="1">
      <c r="A104" s="157"/>
      <c r="B104" s="159"/>
      <c r="C104" s="11" t="s">
        <v>23</v>
      </c>
      <c r="D104" s="90" t="s">
        <v>20</v>
      </c>
      <c r="E104" s="91"/>
      <c r="F104" s="91"/>
      <c r="G104" s="91"/>
      <c r="H104" s="93">
        <f>H105+H106+H107+H108+H109+H110</f>
        <v>19670</v>
      </c>
      <c r="I104" s="93">
        <f>I105+I106+I107+I108+I109+I110</f>
        <v>19670</v>
      </c>
      <c r="J104" s="93">
        <f>J105+J106+J107+J108+J109+J110</f>
        <v>19527.2</v>
      </c>
    </row>
    <row r="105" spans="1:10" s="7" customFormat="1" ht="36.75" customHeight="1">
      <c r="A105" s="157"/>
      <c r="B105" s="159"/>
      <c r="C105" s="11"/>
      <c r="D105" s="90" t="s">
        <v>20</v>
      </c>
      <c r="E105" s="91">
        <v>1004</v>
      </c>
      <c r="F105" s="92" t="s">
        <v>174</v>
      </c>
      <c r="G105" s="91">
        <v>300</v>
      </c>
      <c r="H105" s="93"/>
      <c r="I105" s="93"/>
      <c r="J105" s="93"/>
    </row>
    <row r="106" spans="1:10" s="7" customFormat="1" ht="36.75" customHeight="1">
      <c r="A106" s="157"/>
      <c r="B106" s="159"/>
      <c r="C106" s="11"/>
      <c r="D106" s="90" t="s">
        <v>20</v>
      </c>
      <c r="E106" s="91">
        <v>1004</v>
      </c>
      <c r="F106" s="92" t="s">
        <v>175</v>
      </c>
      <c r="G106" s="91">
        <v>300</v>
      </c>
      <c r="H106" s="93">
        <v>170</v>
      </c>
      <c r="I106" s="93">
        <v>170</v>
      </c>
      <c r="J106" s="93">
        <v>170</v>
      </c>
    </row>
    <row r="107" spans="1:10" s="7" customFormat="1" ht="36.75" customHeight="1">
      <c r="A107" s="157"/>
      <c r="B107" s="159"/>
      <c r="C107" s="11"/>
      <c r="D107" s="90"/>
      <c r="E107" s="91"/>
      <c r="F107" s="92"/>
      <c r="G107" s="91"/>
      <c r="H107" s="93"/>
      <c r="I107" s="93"/>
      <c r="J107" s="93"/>
    </row>
    <row r="108" spans="1:10" s="7" customFormat="1" ht="36.75" customHeight="1">
      <c r="A108" s="157"/>
      <c r="B108" s="159"/>
      <c r="C108" s="11"/>
      <c r="D108" s="90" t="s">
        <v>20</v>
      </c>
      <c r="E108" s="91">
        <v>1004</v>
      </c>
      <c r="F108" s="92" t="s">
        <v>202</v>
      </c>
      <c r="G108" s="91">
        <v>300</v>
      </c>
      <c r="H108" s="93">
        <v>7547.8</v>
      </c>
      <c r="I108" s="93">
        <v>7547.8</v>
      </c>
      <c r="J108" s="93">
        <v>7405</v>
      </c>
    </row>
    <row r="109" spans="1:10" s="7" customFormat="1" ht="36.75" customHeight="1">
      <c r="A109" s="157"/>
      <c r="B109" s="159"/>
      <c r="C109" s="11"/>
      <c r="D109" s="90" t="s">
        <v>20</v>
      </c>
      <c r="E109" s="91">
        <v>1004</v>
      </c>
      <c r="F109" s="92" t="s">
        <v>201</v>
      </c>
      <c r="G109" s="91">
        <v>300</v>
      </c>
      <c r="H109" s="93">
        <v>7221.7</v>
      </c>
      <c r="I109" s="93">
        <v>7221.7</v>
      </c>
      <c r="J109" s="93">
        <v>7221.7</v>
      </c>
    </row>
    <row r="110" spans="1:10" s="7" customFormat="1" ht="36.75" customHeight="1">
      <c r="A110" s="157"/>
      <c r="B110" s="159"/>
      <c r="C110" s="11"/>
      <c r="D110" s="90" t="s">
        <v>20</v>
      </c>
      <c r="E110" s="91">
        <v>1004</v>
      </c>
      <c r="F110" s="92" t="s">
        <v>200</v>
      </c>
      <c r="G110" s="91">
        <v>300</v>
      </c>
      <c r="H110" s="93">
        <v>4730.5</v>
      </c>
      <c r="I110" s="93">
        <v>4730.5</v>
      </c>
      <c r="J110" s="93">
        <v>4730.5</v>
      </c>
    </row>
    <row r="111" spans="1:10" s="7" customFormat="1" ht="36.75" customHeight="1">
      <c r="A111" s="157"/>
      <c r="B111" s="159"/>
      <c r="C111" s="11" t="s">
        <v>24</v>
      </c>
      <c r="D111" s="90" t="s">
        <v>21</v>
      </c>
      <c r="E111" s="91"/>
      <c r="F111" s="92"/>
      <c r="G111" s="91"/>
      <c r="H111" s="93">
        <f>H112+H113+H114</f>
        <v>1265</v>
      </c>
      <c r="I111" s="93">
        <f>I112+I113+I114</f>
        <v>1265</v>
      </c>
      <c r="J111" s="93">
        <f>J112+J113+J114</f>
        <v>1265</v>
      </c>
    </row>
    <row r="112" spans="1:10" s="7" customFormat="1" ht="36.75" customHeight="1">
      <c r="A112" s="157"/>
      <c r="B112" s="159"/>
      <c r="C112" s="11"/>
      <c r="D112" s="90" t="s">
        <v>21</v>
      </c>
      <c r="E112" s="91" t="s">
        <v>92</v>
      </c>
      <c r="F112" s="92" t="s">
        <v>203</v>
      </c>
      <c r="G112" s="91">
        <v>100</v>
      </c>
      <c r="H112" s="93">
        <v>1264.3</v>
      </c>
      <c r="I112" s="93">
        <v>1264.3</v>
      </c>
      <c r="J112" s="93">
        <v>1264.3</v>
      </c>
    </row>
    <row r="113" spans="1:10" s="7" customFormat="1" ht="36.75" customHeight="1">
      <c r="A113" s="157"/>
      <c r="B113" s="159"/>
      <c r="C113" s="11"/>
      <c r="D113" s="90" t="s">
        <v>21</v>
      </c>
      <c r="E113" s="91" t="s">
        <v>92</v>
      </c>
      <c r="F113" s="92" t="s">
        <v>203</v>
      </c>
      <c r="G113" s="91">
        <v>200</v>
      </c>
      <c r="H113" s="93">
        <v>0.7</v>
      </c>
      <c r="I113" s="93">
        <v>0.7</v>
      </c>
      <c r="J113" s="93">
        <v>0.7</v>
      </c>
    </row>
    <row r="114" spans="1:10" s="7" customFormat="1" ht="36.75" customHeight="1">
      <c r="A114" s="157"/>
      <c r="B114" s="160"/>
      <c r="C114" s="11"/>
      <c r="D114" s="39" t="s">
        <v>21</v>
      </c>
      <c r="E114" s="38" t="s">
        <v>66</v>
      </c>
      <c r="F114" s="81" t="s">
        <v>176</v>
      </c>
      <c r="G114" s="38">
        <v>200</v>
      </c>
      <c r="H114" s="93"/>
      <c r="I114" s="93"/>
      <c r="J114" s="93"/>
    </row>
    <row r="115" spans="1:10" s="7" customFormat="1" ht="36.75" customHeight="1">
      <c r="A115" s="161" t="s">
        <v>31</v>
      </c>
      <c r="B115" s="163" t="s">
        <v>34</v>
      </c>
      <c r="C115" s="28" t="s">
        <v>13</v>
      </c>
      <c r="D115" s="41"/>
      <c r="E115" s="37"/>
      <c r="F115" s="85"/>
      <c r="G115" s="37"/>
      <c r="H115" s="119">
        <f>H117</f>
        <v>0</v>
      </c>
      <c r="I115" s="119">
        <f>I117</f>
        <v>0</v>
      </c>
      <c r="J115" s="119">
        <f>J117</f>
        <v>0</v>
      </c>
    </row>
    <row r="116" spans="1:10" s="7" customFormat="1" ht="36.75" customHeight="1">
      <c r="A116" s="161"/>
      <c r="B116" s="164"/>
      <c r="C116" s="11" t="s">
        <v>14</v>
      </c>
      <c r="D116" s="39" t="s">
        <v>21</v>
      </c>
      <c r="E116" s="38" t="s">
        <v>66</v>
      </c>
      <c r="F116" s="81" t="s">
        <v>177</v>
      </c>
      <c r="G116" s="38">
        <v>200</v>
      </c>
      <c r="H116" s="120"/>
      <c r="I116" s="120"/>
      <c r="J116" s="120"/>
    </row>
    <row r="117" spans="1:10" s="7" customFormat="1" ht="36.75" customHeight="1">
      <c r="A117" s="162"/>
      <c r="B117" s="165"/>
      <c r="C117" s="11" t="s">
        <v>24</v>
      </c>
      <c r="D117" s="39"/>
      <c r="E117" s="38"/>
      <c r="F117" s="81"/>
      <c r="G117" s="38"/>
      <c r="H117" s="120"/>
      <c r="I117" s="120"/>
      <c r="J117" s="120"/>
    </row>
    <row r="118" spans="1:11" s="7" customFormat="1" ht="17.25" customHeight="1">
      <c r="A118" s="174" t="s">
        <v>51</v>
      </c>
      <c r="B118" s="178" t="s">
        <v>245</v>
      </c>
      <c r="C118" s="28" t="s">
        <v>13</v>
      </c>
      <c r="D118" s="41"/>
      <c r="E118" s="38"/>
      <c r="F118" s="38"/>
      <c r="G118" s="38"/>
      <c r="H118" s="57">
        <f>H120+H121</f>
        <v>8862</v>
      </c>
      <c r="I118" s="57">
        <f>I120+I121</f>
        <v>8862</v>
      </c>
      <c r="J118" s="57">
        <f>J120+J121</f>
        <v>8862</v>
      </c>
      <c r="K118" s="55"/>
    </row>
    <row r="119" spans="1:11" s="7" customFormat="1" ht="95.25" customHeight="1">
      <c r="A119" s="175"/>
      <c r="B119" s="179"/>
      <c r="C119" s="11" t="s">
        <v>14</v>
      </c>
      <c r="D119" s="39"/>
      <c r="E119" s="38"/>
      <c r="F119" s="38"/>
      <c r="G119" s="38"/>
      <c r="H119" s="25"/>
      <c r="I119" s="25"/>
      <c r="J119" s="25"/>
      <c r="K119" s="55"/>
    </row>
    <row r="120" spans="1:11" s="7" customFormat="1" ht="69.75" customHeight="1">
      <c r="A120" s="79"/>
      <c r="B120" s="101" t="s">
        <v>212</v>
      </c>
      <c r="C120" s="117"/>
      <c r="D120" s="39" t="s">
        <v>21</v>
      </c>
      <c r="E120" s="38">
        <v>1004</v>
      </c>
      <c r="F120" s="38" t="s">
        <v>214</v>
      </c>
      <c r="G120" s="38">
        <v>300</v>
      </c>
      <c r="H120" s="25">
        <v>8862</v>
      </c>
      <c r="I120" s="25">
        <v>8862</v>
      </c>
      <c r="J120" s="25">
        <v>8862</v>
      </c>
      <c r="K120" s="55"/>
    </row>
    <row r="121" spans="1:11" s="7" customFormat="1" ht="87" customHeight="1">
      <c r="A121" s="107"/>
      <c r="B121" s="114" t="s">
        <v>213</v>
      </c>
      <c r="C121" s="116"/>
      <c r="D121" s="113"/>
      <c r="E121" s="38"/>
      <c r="F121" s="38"/>
      <c r="G121" s="38"/>
      <c r="H121" s="25">
        <f>H122+H123</f>
        <v>0</v>
      </c>
      <c r="I121" s="25">
        <f>I122+I123</f>
        <v>0</v>
      </c>
      <c r="J121" s="25">
        <f>J122+J123</f>
        <v>0</v>
      </c>
      <c r="K121" s="55"/>
    </row>
    <row r="122" spans="1:11" s="7" customFormat="1" ht="54" customHeight="1">
      <c r="A122" s="107"/>
      <c r="B122" s="114"/>
      <c r="C122" s="116"/>
      <c r="D122" s="113" t="s">
        <v>21</v>
      </c>
      <c r="E122" s="38">
        <v>1003</v>
      </c>
      <c r="F122" s="38" t="s">
        <v>215</v>
      </c>
      <c r="G122" s="38">
        <v>300</v>
      </c>
      <c r="H122" s="25"/>
      <c r="I122" s="25"/>
      <c r="J122" s="25"/>
      <c r="K122" s="55"/>
    </row>
    <row r="123" spans="1:11" s="7" customFormat="1" ht="53.25" customHeight="1">
      <c r="A123" s="79"/>
      <c r="B123" s="89"/>
      <c r="C123" s="116"/>
      <c r="D123" s="113" t="s">
        <v>21</v>
      </c>
      <c r="E123" s="38">
        <v>1003</v>
      </c>
      <c r="F123" s="38" t="s">
        <v>222</v>
      </c>
      <c r="G123" s="38">
        <v>300</v>
      </c>
      <c r="H123" s="25"/>
      <c r="I123" s="25"/>
      <c r="J123" s="25"/>
      <c r="K123" s="55"/>
    </row>
    <row r="124" spans="1:13" s="7" customFormat="1" ht="30.75" customHeight="1">
      <c r="A124" s="175" t="s">
        <v>52</v>
      </c>
      <c r="B124" s="191" t="s">
        <v>37</v>
      </c>
      <c r="C124" s="115" t="s">
        <v>13</v>
      </c>
      <c r="D124" s="41"/>
      <c r="E124" s="38"/>
      <c r="F124" s="38"/>
      <c r="G124" s="38"/>
      <c r="H124" s="57">
        <f>H126+H130+H134+H139</f>
        <v>48110.4</v>
      </c>
      <c r="I124" s="57">
        <f>I126+I130+I134+I139</f>
        <v>48110.4</v>
      </c>
      <c r="J124" s="57">
        <f>J126+J130+J134+J139</f>
        <v>46689</v>
      </c>
      <c r="K124" s="55">
        <v>48110.4</v>
      </c>
      <c r="L124" s="64">
        <f>K124-H124</f>
        <v>0</v>
      </c>
      <c r="M124" s="64">
        <f>J124-46689</f>
        <v>0</v>
      </c>
    </row>
    <row r="125" spans="1:11" s="7" customFormat="1" ht="18.75">
      <c r="A125" s="175"/>
      <c r="B125" s="191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18.75">
      <c r="A126" s="175"/>
      <c r="B126" s="191"/>
      <c r="C126" s="11" t="s">
        <v>246</v>
      </c>
      <c r="D126" s="39" t="s">
        <v>38</v>
      </c>
      <c r="E126" s="38" t="s">
        <v>184</v>
      </c>
      <c r="F126" s="38"/>
      <c r="G126" s="38"/>
      <c r="H126" s="54">
        <f>H127+H128+H129</f>
        <v>13928.6</v>
      </c>
      <c r="I126" s="54">
        <f>I127+I128+I129</f>
        <v>13928.6</v>
      </c>
      <c r="J126" s="54">
        <f>J127+J128+J129</f>
        <v>13928.6</v>
      </c>
      <c r="K126" s="55"/>
    </row>
    <row r="127" spans="1:11" s="7" customFormat="1" ht="18.75">
      <c r="A127" s="175"/>
      <c r="B127" s="191"/>
      <c r="D127" s="39" t="s">
        <v>38</v>
      </c>
      <c r="E127" s="38" t="s">
        <v>184</v>
      </c>
      <c r="F127" s="38" t="s">
        <v>221</v>
      </c>
      <c r="G127" s="38">
        <v>100</v>
      </c>
      <c r="H127" s="54">
        <v>13331.7</v>
      </c>
      <c r="I127" s="54">
        <v>13331.7</v>
      </c>
      <c r="J127" s="54">
        <v>13331.7</v>
      </c>
      <c r="K127" s="55"/>
    </row>
    <row r="128" spans="1:11" s="7" customFormat="1" ht="18.75">
      <c r="A128" s="175"/>
      <c r="B128" s="191"/>
      <c r="C128" s="11"/>
      <c r="D128" s="39" t="s">
        <v>38</v>
      </c>
      <c r="E128" s="38" t="s">
        <v>184</v>
      </c>
      <c r="F128" s="38" t="s">
        <v>221</v>
      </c>
      <c r="G128" s="38">
        <v>200</v>
      </c>
      <c r="H128" s="54">
        <v>596.9</v>
      </c>
      <c r="I128" s="54">
        <v>596.9</v>
      </c>
      <c r="J128" s="54">
        <v>596.9</v>
      </c>
      <c r="K128" s="55"/>
    </row>
    <row r="129" spans="1:11" s="7" customFormat="1" ht="18.75">
      <c r="A129" s="175"/>
      <c r="B129" s="191"/>
      <c r="C129" s="11"/>
      <c r="D129" s="39" t="s">
        <v>38</v>
      </c>
      <c r="E129" s="38" t="s">
        <v>184</v>
      </c>
      <c r="F129" s="38" t="s">
        <v>221</v>
      </c>
      <c r="G129" s="38">
        <v>800</v>
      </c>
      <c r="H129" s="54">
        <v>0</v>
      </c>
      <c r="I129" s="54">
        <v>0</v>
      </c>
      <c r="J129" s="54">
        <v>0</v>
      </c>
      <c r="K129" s="55"/>
    </row>
    <row r="130" spans="1:11" s="7" customFormat="1" ht="37.5">
      <c r="A130" s="175"/>
      <c r="B130" s="191"/>
      <c r="C130" s="11" t="s">
        <v>39</v>
      </c>
      <c r="D130" s="39" t="s">
        <v>38</v>
      </c>
      <c r="E130" s="38" t="s">
        <v>76</v>
      </c>
      <c r="F130" s="38"/>
      <c r="G130" s="38"/>
      <c r="H130" s="87">
        <f>H131+H132+H133</f>
        <v>2564</v>
      </c>
      <c r="I130" s="87">
        <f>I131+I132+I133</f>
        <v>2564</v>
      </c>
      <c r="J130" s="87">
        <f>J131+J132+J133</f>
        <v>2564</v>
      </c>
      <c r="K130" s="55"/>
    </row>
    <row r="131" spans="1:11" s="7" customFormat="1" ht="18.75">
      <c r="A131" s="175"/>
      <c r="B131" s="191"/>
      <c r="C131" s="11"/>
      <c r="D131" s="39" t="s">
        <v>38</v>
      </c>
      <c r="E131" s="38" t="s">
        <v>76</v>
      </c>
      <c r="F131" s="38" t="s">
        <v>157</v>
      </c>
      <c r="G131" s="38">
        <v>100</v>
      </c>
      <c r="H131" s="87">
        <v>1994.6</v>
      </c>
      <c r="I131" s="87">
        <v>1994.6</v>
      </c>
      <c r="J131" s="87">
        <v>1994.6</v>
      </c>
      <c r="K131" s="55"/>
    </row>
    <row r="132" spans="1:11" s="7" customFormat="1" ht="18.75">
      <c r="A132" s="175"/>
      <c r="B132" s="191"/>
      <c r="C132" s="11"/>
      <c r="D132" s="39" t="s">
        <v>38</v>
      </c>
      <c r="E132" s="38" t="s">
        <v>76</v>
      </c>
      <c r="F132" s="38" t="s">
        <v>157</v>
      </c>
      <c r="G132" s="38">
        <v>200</v>
      </c>
      <c r="H132" s="87">
        <v>569.4</v>
      </c>
      <c r="I132" s="87">
        <v>569.4</v>
      </c>
      <c r="J132" s="87">
        <v>569.4</v>
      </c>
      <c r="K132" s="55"/>
    </row>
    <row r="133" spans="1:11" s="7" customFormat="1" ht="18.75">
      <c r="A133" s="175"/>
      <c r="B133" s="191"/>
      <c r="C133" s="11"/>
      <c r="D133" s="39" t="s">
        <v>38</v>
      </c>
      <c r="E133" s="38" t="s">
        <v>76</v>
      </c>
      <c r="F133" s="38" t="s">
        <v>157</v>
      </c>
      <c r="G133" s="38">
        <v>800</v>
      </c>
      <c r="H133" s="87">
        <v>0</v>
      </c>
      <c r="I133" s="87">
        <v>0</v>
      </c>
      <c r="J133" s="87">
        <v>0</v>
      </c>
      <c r="K133" s="55"/>
    </row>
    <row r="134" spans="1:11" s="7" customFormat="1" ht="75">
      <c r="A134" s="175"/>
      <c r="B134" s="191"/>
      <c r="C134" s="11" t="s">
        <v>75</v>
      </c>
      <c r="D134" s="39" t="s">
        <v>38</v>
      </c>
      <c r="E134" s="38" t="s">
        <v>78</v>
      </c>
      <c r="F134" s="38"/>
      <c r="G134" s="38"/>
      <c r="H134" s="25">
        <f>H135+H136+H137+H138</f>
        <v>9491.9</v>
      </c>
      <c r="I134" s="25">
        <f>I135+I136+I137+I138</f>
        <v>9491.9</v>
      </c>
      <c r="J134" s="25">
        <f>J135+J136+J137+J138</f>
        <v>9491.9</v>
      </c>
      <c r="K134" s="55"/>
    </row>
    <row r="135" spans="1:11" s="7" customFormat="1" ht="18.75">
      <c r="A135" s="175"/>
      <c r="B135" s="191"/>
      <c r="C135" s="11" t="s">
        <v>105</v>
      </c>
      <c r="D135" s="39" t="s">
        <v>38</v>
      </c>
      <c r="E135" s="38" t="s">
        <v>78</v>
      </c>
      <c r="F135" s="38" t="s">
        <v>158</v>
      </c>
      <c r="G135" s="38">
        <v>200</v>
      </c>
      <c r="H135" s="87">
        <v>78.5</v>
      </c>
      <c r="I135" s="87">
        <v>78.5</v>
      </c>
      <c r="J135" s="87">
        <v>78.5</v>
      </c>
      <c r="K135" s="55"/>
    </row>
    <row r="136" spans="1:11" s="7" customFormat="1" ht="18.75">
      <c r="A136" s="190"/>
      <c r="B136" s="192"/>
      <c r="C136" s="11"/>
      <c r="D136" s="39" t="s">
        <v>38</v>
      </c>
      <c r="E136" s="38" t="s">
        <v>78</v>
      </c>
      <c r="F136" s="38" t="s">
        <v>157</v>
      </c>
      <c r="G136" s="38">
        <v>100</v>
      </c>
      <c r="H136" s="87">
        <v>5783.8</v>
      </c>
      <c r="I136" s="87">
        <v>5783.8</v>
      </c>
      <c r="J136" s="87">
        <v>5783.8</v>
      </c>
      <c r="K136" s="55"/>
    </row>
    <row r="137" spans="1:11" s="7" customFormat="1" ht="18.75">
      <c r="A137" s="77"/>
      <c r="B137" s="123"/>
      <c r="C137" s="11"/>
      <c r="D137" s="39" t="s">
        <v>38</v>
      </c>
      <c r="E137" s="38" t="s">
        <v>78</v>
      </c>
      <c r="F137" s="38" t="s">
        <v>157</v>
      </c>
      <c r="G137" s="38">
        <v>200</v>
      </c>
      <c r="H137" s="87">
        <v>2985.3</v>
      </c>
      <c r="I137" s="87">
        <v>2985.3</v>
      </c>
      <c r="J137" s="87">
        <v>2985.3</v>
      </c>
      <c r="K137" s="55"/>
    </row>
    <row r="138" spans="1:11" s="7" customFormat="1" ht="18.75">
      <c r="A138" s="77"/>
      <c r="B138" s="123"/>
      <c r="C138" s="11"/>
      <c r="D138" s="39" t="s">
        <v>38</v>
      </c>
      <c r="E138" s="38" t="s">
        <v>78</v>
      </c>
      <c r="F138" s="38" t="s">
        <v>157</v>
      </c>
      <c r="G138" s="38">
        <v>800</v>
      </c>
      <c r="H138" s="87">
        <v>644.3</v>
      </c>
      <c r="I138" s="87">
        <v>644.3</v>
      </c>
      <c r="J138" s="87">
        <v>644.3</v>
      </c>
      <c r="K138" s="55"/>
    </row>
    <row r="139" spans="1:11" s="7" customFormat="1" ht="37.5">
      <c r="A139" s="61"/>
      <c r="B139" s="62"/>
      <c r="C139" s="11" t="s">
        <v>24</v>
      </c>
      <c r="D139" s="39" t="s">
        <v>21</v>
      </c>
      <c r="E139" s="38" t="s">
        <v>78</v>
      </c>
      <c r="F139" s="38"/>
      <c r="G139" s="38"/>
      <c r="H139" s="87">
        <f>H140+H141+H142+H143</f>
        <v>22125.9</v>
      </c>
      <c r="I139" s="87">
        <f>I140+I141+I142+I143</f>
        <v>22125.9</v>
      </c>
      <c r="J139" s="87">
        <f>J140+J141+J142+J143</f>
        <v>20704.5</v>
      </c>
      <c r="K139" s="55"/>
    </row>
    <row r="140" spans="1:11" s="7" customFormat="1" ht="18.75">
      <c r="A140" s="61"/>
      <c r="B140" s="62"/>
      <c r="C140" s="11"/>
      <c r="D140" s="39" t="s">
        <v>21</v>
      </c>
      <c r="E140" s="38" t="s">
        <v>76</v>
      </c>
      <c r="F140" s="38" t="s">
        <v>188</v>
      </c>
      <c r="G140" s="38">
        <v>500</v>
      </c>
      <c r="H140" s="87">
        <v>5343.3</v>
      </c>
      <c r="I140" s="87">
        <v>5343.3</v>
      </c>
      <c r="J140" s="87">
        <v>5343.3</v>
      </c>
      <c r="K140" s="55"/>
    </row>
    <row r="141" spans="1:11" s="7" customFormat="1" ht="18.75">
      <c r="A141" s="61"/>
      <c r="B141" s="62"/>
      <c r="C141" s="11"/>
      <c r="D141" s="39" t="s">
        <v>21</v>
      </c>
      <c r="E141" s="38" t="s">
        <v>76</v>
      </c>
      <c r="F141" s="38" t="s">
        <v>247</v>
      </c>
      <c r="G141" s="38">
        <v>500</v>
      </c>
      <c r="H141" s="87">
        <v>184.6</v>
      </c>
      <c r="I141" s="87">
        <v>184.6</v>
      </c>
      <c r="J141" s="87">
        <v>184.6</v>
      </c>
      <c r="K141" s="55"/>
    </row>
    <row r="142" spans="1:11" s="7" customFormat="1" ht="18.75">
      <c r="A142" s="61"/>
      <c r="B142" s="62"/>
      <c r="C142" s="11"/>
      <c r="D142" s="39" t="s">
        <v>21</v>
      </c>
      <c r="E142" s="38" t="s">
        <v>76</v>
      </c>
      <c r="F142" s="38" t="s">
        <v>248</v>
      </c>
      <c r="G142" s="38">
        <v>500</v>
      </c>
      <c r="H142" s="87">
        <v>16292</v>
      </c>
      <c r="I142" s="87">
        <v>16292</v>
      </c>
      <c r="J142" s="87">
        <v>14870.6</v>
      </c>
      <c r="K142" s="55"/>
    </row>
    <row r="143" spans="1:11" s="7" customFormat="1" ht="18.75">
      <c r="A143" s="61"/>
      <c r="B143" s="62"/>
      <c r="C143" s="11"/>
      <c r="D143" s="39" t="s">
        <v>21</v>
      </c>
      <c r="E143" s="38" t="s">
        <v>78</v>
      </c>
      <c r="F143" s="38" t="s">
        <v>158</v>
      </c>
      <c r="G143" s="38">
        <v>200</v>
      </c>
      <c r="H143" s="87">
        <v>306</v>
      </c>
      <c r="I143" s="87">
        <v>306</v>
      </c>
      <c r="J143" s="87">
        <v>306</v>
      </c>
      <c r="K143" s="55"/>
    </row>
    <row r="144" spans="1:11" s="7" customFormat="1" ht="18.75" customHeight="1">
      <c r="A144" s="174" t="s">
        <v>53</v>
      </c>
      <c r="B144" s="193" t="s">
        <v>41</v>
      </c>
      <c r="C144" s="11"/>
      <c r="D144" s="41"/>
      <c r="E144" s="44"/>
      <c r="F144" s="44"/>
      <c r="G144" s="44"/>
      <c r="H144" s="57">
        <f>H145+H146+H147</f>
        <v>804.8</v>
      </c>
      <c r="I144" s="57">
        <f>I145+I146+I147</f>
        <v>804.8</v>
      </c>
      <c r="J144" s="57">
        <f>J145+J146+J147</f>
        <v>759.1</v>
      </c>
      <c r="K144" s="55"/>
    </row>
    <row r="145" spans="1:11" s="7" customFormat="1" ht="18.75">
      <c r="A145" s="175"/>
      <c r="B145" s="194"/>
      <c r="C145" s="11"/>
      <c r="D145" s="39" t="s">
        <v>20</v>
      </c>
      <c r="E145" s="38">
        <v>1102</v>
      </c>
      <c r="F145" s="38" t="s">
        <v>249</v>
      </c>
      <c r="G145" s="38">
        <v>200</v>
      </c>
      <c r="H145" s="25">
        <v>430</v>
      </c>
      <c r="I145" s="25">
        <v>430</v>
      </c>
      <c r="J145" s="25">
        <v>384.3</v>
      </c>
      <c r="K145" s="55"/>
    </row>
    <row r="146" spans="1:11" s="7" customFormat="1" ht="18.75">
      <c r="A146" s="175"/>
      <c r="B146" s="194"/>
      <c r="C146" s="11"/>
      <c r="D146" s="39" t="s">
        <v>21</v>
      </c>
      <c r="E146" s="38">
        <v>1101</v>
      </c>
      <c r="F146" s="38">
        <v>400280410</v>
      </c>
      <c r="G146" s="38">
        <v>200</v>
      </c>
      <c r="H146" s="25">
        <v>289.8</v>
      </c>
      <c r="I146" s="25">
        <v>289.8</v>
      </c>
      <c r="J146" s="25">
        <v>289.8</v>
      </c>
      <c r="K146" s="55"/>
    </row>
    <row r="147" spans="1:11" s="7" customFormat="1" ht="18.75">
      <c r="A147" s="175"/>
      <c r="B147" s="194"/>
      <c r="C147" s="11"/>
      <c r="D147" s="39" t="s">
        <v>21</v>
      </c>
      <c r="E147" s="38">
        <v>1102</v>
      </c>
      <c r="F147" s="38">
        <v>400180410</v>
      </c>
      <c r="G147" s="38">
        <v>200</v>
      </c>
      <c r="H147" s="25">
        <v>85</v>
      </c>
      <c r="I147" s="25">
        <v>85</v>
      </c>
      <c r="J147" s="25">
        <v>85</v>
      </c>
      <c r="K147" s="55"/>
    </row>
    <row r="148" spans="1:11" s="7" customFormat="1" ht="51" customHeight="1">
      <c r="A148" s="174" t="s">
        <v>54</v>
      </c>
      <c r="B148" s="172" t="s">
        <v>155</v>
      </c>
      <c r="C148" s="11"/>
      <c r="D148" s="41"/>
      <c r="E148" s="44"/>
      <c r="F148" s="44"/>
      <c r="G148" s="44"/>
      <c r="H148" s="57">
        <f>H149</f>
        <v>0</v>
      </c>
      <c r="I148" s="57">
        <f>I149</f>
        <v>0</v>
      </c>
      <c r="J148" s="57">
        <f>J149</f>
        <v>0</v>
      </c>
      <c r="K148" s="55"/>
    </row>
    <row r="149" spans="1:11" s="7" customFormat="1" ht="51" customHeight="1">
      <c r="A149" s="175"/>
      <c r="B149" s="173"/>
      <c r="C149" s="11"/>
      <c r="D149" s="39" t="s">
        <v>21</v>
      </c>
      <c r="E149" s="38" t="s">
        <v>81</v>
      </c>
      <c r="F149" s="38" t="s">
        <v>196</v>
      </c>
      <c r="G149" s="38">
        <v>400</v>
      </c>
      <c r="H149" s="54">
        <v>0</v>
      </c>
      <c r="I149" s="54">
        <v>0</v>
      </c>
      <c r="J149" s="54">
        <v>0</v>
      </c>
      <c r="K149" s="55"/>
    </row>
    <row r="150" spans="1:11" s="7" customFormat="1" ht="51" customHeight="1">
      <c r="A150" s="174" t="s">
        <v>55</v>
      </c>
      <c r="B150" s="176" t="s">
        <v>43</v>
      </c>
      <c r="C150" s="11" t="s">
        <v>24</v>
      </c>
      <c r="D150" s="41"/>
      <c r="E150" s="44"/>
      <c r="F150" s="44"/>
      <c r="G150" s="44"/>
      <c r="H150" s="57">
        <f>H151</f>
        <v>10</v>
      </c>
      <c r="I150" s="57">
        <f>I151</f>
        <v>10</v>
      </c>
      <c r="J150" s="57">
        <f>J151</f>
        <v>10</v>
      </c>
      <c r="K150" s="55"/>
    </row>
    <row r="151" spans="1:11" s="7" customFormat="1" ht="51" customHeight="1">
      <c r="A151" s="175"/>
      <c r="B151" s="177"/>
      <c r="C151" s="11"/>
      <c r="D151" s="39" t="s">
        <v>21</v>
      </c>
      <c r="E151" s="38" t="s">
        <v>83</v>
      </c>
      <c r="F151" s="38" t="s">
        <v>159</v>
      </c>
      <c r="G151" s="38">
        <v>200</v>
      </c>
      <c r="H151" s="25">
        <v>10</v>
      </c>
      <c r="I151" s="25">
        <v>10</v>
      </c>
      <c r="J151" s="25">
        <v>10</v>
      </c>
      <c r="K151" s="55"/>
    </row>
    <row r="152" spans="1:11" s="7" customFormat="1" ht="51" customHeight="1">
      <c r="A152" s="184" t="s">
        <v>56</v>
      </c>
      <c r="B152" s="195" t="s">
        <v>44</v>
      </c>
      <c r="C152" s="11" t="s">
        <v>23</v>
      </c>
      <c r="D152" s="41"/>
      <c r="E152" s="44"/>
      <c r="F152" s="44"/>
      <c r="G152" s="44"/>
      <c r="H152" s="57">
        <f>H154+H157+H160+H156+H155+H161+H159+H158</f>
        <v>100308.1</v>
      </c>
      <c r="I152" s="57">
        <f>I154+I157+I160+I156+I155+I161+I159+I158</f>
        <v>100308.1</v>
      </c>
      <c r="J152" s="57">
        <f>J154+J157+J160+J156+J155+J161+J159+J158</f>
        <v>97171.5</v>
      </c>
      <c r="K152" s="55"/>
    </row>
    <row r="153" spans="1:11" s="7" customFormat="1" ht="51" customHeight="1">
      <c r="A153" s="185"/>
      <c r="B153" s="196"/>
      <c r="C153" s="11"/>
      <c r="D153" s="39" t="s">
        <v>21</v>
      </c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185"/>
      <c r="B154" s="196"/>
      <c r="C154" s="28" t="s">
        <v>13</v>
      </c>
      <c r="D154" s="27" t="s">
        <v>21</v>
      </c>
      <c r="E154" s="38" t="s">
        <v>85</v>
      </c>
      <c r="F154" s="38" t="s">
        <v>190</v>
      </c>
      <c r="G154" s="38">
        <v>800</v>
      </c>
      <c r="H154" s="87">
        <v>793.7</v>
      </c>
      <c r="I154" s="87">
        <v>793.7</v>
      </c>
      <c r="J154" s="87">
        <v>593.7</v>
      </c>
      <c r="K154" s="55"/>
    </row>
    <row r="155" spans="1:11" s="7" customFormat="1" ht="51" customHeight="1">
      <c r="A155" s="185"/>
      <c r="B155" s="196"/>
      <c r="C155" s="11" t="s">
        <v>14</v>
      </c>
      <c r="D155" s="27" t="s">
        <v>21</v>
      </c>
      <c r="E155" s="38" t="s">
        <v>85</v>
      </c>
      <c r="F155" s="38" t="s">
        <v>223</v>
      </c>
      <c r="G155" s="38">
        <v>800</v>
      </c>
      <c r="H155" s="87"/>
      <c r="I155" s="87"/>
      <c r="J155" s="87"/>
      <c r="K155" s="55"/>
    </row>
    <row r="156" spans="1:11" s="7" customFormat="1" ht="51" customHeight="1">
      <c r="A156" s="185"/>
      <c r="B156" s="196"/>
      <c r="C156" s="11" t="s">
        <v>24</v>
      </c>
      <c r="D156" s="27" t="s">
        <v>21</v>
      </c>
      <c r="E156" s="38" t="s">
        <v>85</v>
      </c>
      <c r="F156" s="38" t="s">
        <v>194</v>
      </c>
      <c r="G156" s="38">
        <v>800</v>
      </c>
      <c r="H156" s="87">
        <v>4841.1</v>
      </c>
      <c r="I156" s="87">
        <v>4841.1</v>
      </c>
      <c r="J156" s="87">
        <v>3841.1</v>
      </c>
      <c r="K156" s="55"/>
    </row>
    <row r="157" spans="1:11" s="7" customFormat="1" ht="51" customHeight="1">
      <c r="A157" s="185"/>
      <c r="B157" s="196"/>
      <c r="C157" s="11"/>
      <c r="D157" s="27" t="s">
        <v>21</v>
      </c>
      <c r="E157" s="38" t="s">
        <v>85</v>
      </c>
      <c r="F157" s="38" t="s">
        <v>195</v>
      </c>
      <c r="G157" s="38">
        <v>800</v>
      </c>
      <c r="H157" s="87"/>
      <c r="I157" s="87"/>
      <c r="J157" s="87"/>
      <c r="K157" s="55"/>
    </row>
    <row r="158" spans="1:11" s="7" customFormat="1" ht="51" customHeight="1">
      <c r="A158" s="185"/>
      <c r="B158" s="196"/>
      <c r="C158" s="11"/>
      <c r="D158" s="27" t="s">
        <v>21</v>
      </c>
      <c r="E158" s="38" t="s">
        <v>85</v>
      </c>
      <c r="F158" s="38" t="s">
        <v>224</v>
      </c>
      <c r="G158" s="38">
        <v>800</v>
      </c>
      <c r="H158" s="87">
        <v>886.5</v>
      </c>
      <c r="I158" s="87">
        <v>886.5</v>
      </c>
      <c r="J158" s="87">
        <v>200</v>
      </c>
      <c r="K158" s="55"/>
    </row>
    <row r="159" spans="1:11" s="7" customFormat="1" ht="51" customHeight="1">
      <c r="A159" s="185"/>
      <c r="B159" s="196"/>
      <c r="C159" s="11"/>
      <c r="D159" s="27" t="s">
        <v>21</v>
      </c>
      <c r="E159" s="38" t="s">
        <v>85</v>
      </c>
      <c r="F159" s="38" t="s">
        <v>204</v>
      </c>
      <c r="G159" s="38">
        <v>800</v>
      </c>
      <c r="H159" s="87"/>
      <c r="I159" s="87"/>
      <c r="J159" s="87"/>
      <c r="K159" s="55"/>
    </row>
    <row r="160" spans="1:11" s="7" customFormat="1" ht="51" customHeight="1">
      <c r="A160" s="185"/>
      <c r="B160" s="196"/>
      <c r="C160" s="28" t="s">
        <v>13</v>
      </c>
      <c r="D160" s="39" t="s">
        <v>21</v>
      </c>
      <c r="E160" s="38" t="s">
        <v>160</v>
      </c>
      <c r="F160" s="38" t="s">
        <v>181</v>
      </c>
      <c r="G160" s="38">
        <v>500</v>
      </c>
      <c r="H160" s="87">
        <v>16158.3</v>
      </c>
      <c r="I160" s="87">
        <v>16158.3</v>
      </c>
      <c r="J160" s="87">
        <v>15083.7</v>
      </c>
      <c r="K160" s="55"/>
    </row>
    <row r="161" spans="1:11" s="7" customFormat="1" ht="51" customHeight="1">
      <c r="A161" s="185"/>
      <c r="B161" s="196"/>
      <c r="C161" s="11" t="s">
        <v>14</v>
      </c>
      <c r="D161" s="27" t="s">
        <v>21</v>
      </c>
      <c r="E161" s="38" t="s">
        <v>160</v>
      </c>
      <c r="F161" s="38" t="s">
        <v>193</v>
      </c>
      <c r="G161" s="38">
        <v>500</v>
      </c>
      <c r="H161" s="87">
        <v>77628.5</v>
      </c>
      <c r="I161" s="87">
        <v>77628.5</v>
      </c>
      <c r="J161" s="87">
        <v>77453</v>
      </c>
      <c r="K161" s="55"/>
    </row>
    <row r="162" spans="1:11" s="7" customFormat="1" ht="101.25" customHeight="1">
      <c r="A162" s="184" t="s">
        <v>57</v>
      </c>
      <c r="B162" s="118" t="s">
        <v>45</v>
      </c>
      <c r="C162" s="11" t="s">
        <v>24</v>
      </c>
      <c r="D162" s="41"/>
      <c r="E162" s="44"/>
      <c r="F162" s="44"/>
      <c r="G162" s="44"/>
      <c r="H162" s="57">
        <f aca="true" t="shared" si="0" ref="H162:J163">H163</f>
        <v>1</v>
      </c>
      <c r="I162" s="57">
        <f t="shared" si="0"/>
        <v>1</v>
      </c>
      <c r="J162" s="57">
        <f t="shared" si="0"/>
        <v>1</v>
      </c>
      <c r="K162" s="82"/>
    </row>
    <row r="163" spans="1:11" s="7" customFormat="1" ht="66" customHeight="1">
      <c r="A163" s="185"/>
      <c r="B163" s="71"/>
      <c r="C163" s="35" t="s">
        <v>13</v>
      </c>
      <c r="D163" s="39" t="s">
        <v>46</v>
      </c>
      <c r="E163" s="38"/>
      <c r="F163" s="38"/>
      <c r="G163" s="38"/>
      <c r="H163" s="25">
        <f t="shared" si="0"/>
        <v>1</v>
      </c>
      <c r="I163" s="25">
        <f t="shared" si="0"/>
        <v>1</v>
      </c>
      <c r="J163" s="25">
        <f t="shared" si="0"/>
        <v>1</v>
      </c>
      <c r="K163" s="55"/>
    </row>
    <row r="164" spans="1:11" s="7" customFormat="1" ht="66" customHeight="1">
      <c r="A164" s="185"/>
      <c r="B164" s="71"/>
      <c r="C164" s="36" t="s">
        <v>14</v>
      </c>
      <c r="D164" s="39" t="s">
        <v>46</v>
      </c>
      <c r="E164" s="38" t="s">
        <v>87</v>
      </c>
      <c r="F164" s="38" t="s">
        <v>250</v>
      </c>
      <c r="G164" s="38">
        <v>200</v>
      </c>
      <c r="H164" s="25">
        <v>1</v>
      </c>
      <c r="I164" s="25">
        <v>1</v>
      </c>
      <c r="J164" s="25">
        <v>1</v>
      </c>
      <c r="K164" s="55"/>
    </row>
    <row r="165" spans="1:11" s="7" customFormat="1" ht="66" customHeight="1">
      <c r="A165" s="184" t="s">
        <v>58</v>
      </c>
      <c r="B165" s="187" t="s">
        <v>48</v>
      </c>
      <c r="C165" s="36" t="s">
        <v>24</v>
      </c>
      <c r="D165" s="41"/>
      <c r="E165" s="38"/>
      <c r="F165" s="38"/>
      <c r="G165" s="38"/>
      <c r="H165" s="57">
        <f>H167+H168+H169</f>
        <v>144607.59999999998</v>
      </c>
      <c r="I165" s="57">
        <f>I167+I168+I169</f>
        <v>144607.59999999998</v>
      </c>
      <c r="J165" s="57">
        <f>J167+J168+J169</f>
        <v>143971.9</v>
      </c>
      <c r="K165" s="55"/>
    </row>
    <row r="166" spans="1:11" s="7" customFormat="1" ht="51" customHeight="1">
      <c r="A166" s="185"/>
      <c r="B166" s="188"/>
      <c r="C166" s="36"/>
      <c r="D166" s="39"/>
      <c r="E166" s="38"/>
      <c r="F166" s="38"/>
      <c r="G166" s="38"/>
      <c r="H166" s="25"/>
      <c r="I166" s="25"/>
      <c r="J166" s="25"/>
      <c r="K166" s="55"/>
    </row>
    <row r="167" spans="1:11" s="7" customFormat="1" ht="51" customHeight="1">
      <c r="A167" s="185"/>
      <c r="B167" s="188"/>
      <c r="C167" s="36"/>
      <c r="D167" s="39" t="s">
        <v>20</v>
      </c>
      <c r="E167" s="38" t="s">
        <v>252</v>
      </c>
      <c r="F167" s="38" t="s">
        <v>253</v>
      </c>
      <c r="G167" s="38">
        <v>500</v>
      </c>
      <c r="H167" s="25">
        <v>1873.3</v>
      </c>
      <c r="I167" s="25">
        <v>1873.3</v>
      </c>
      <c r="J167" s="25">
        <v>1845.4</v>
      </c>
      <c r="K167" s="55"/>
    </row>
    <row r="168" spans="1:11" s="7" customFormat="1" ht="99" customHeight="1">
      <c r="A168" s="186"/>
      <c r="B168" s="189"/>
      <c r="C168" s="36"/>
      <c r="D168" s="39" t="s">
        <v>62</v>
      </c>
      <c r="E168" s="38" t="s">
        <v>92</v>
      </c>
      <c r="F168" s="38" t="s">
        <v>225</v>
      </c>
      <c r="G168" s="38">
        <v>200</v>
      </c>
      <c r="H168" s="25">
        <v>3.2</v>
      </c>
      <c r="I168" s="25">
        <v>3.2</v>
      </c>
      <c r="J168" s="25">
        <v>3.2</v>
      </c>
      <c r="K168" s="55"/>
    </row>
    <row r="169" spans="1:11" s="7" customFormat="1" ht="99" customHeight="1">
      <c r="A169" s="78"/>
      <c r="B169" s="86"/>
      <c r="C169" s="36"/>
      <c r="D169" s="39" t="s">
        <v>21</v>
      </c>
      <c r="E169" s="38"/>
      <c r="F169" s="38"/>
      <c r="G169" s="38"/>
      <c r="H169" s="25">
        <f>H170+H171+H172+H173+H174+H175</f>
        <v>142731.09999999998</v>
      </c>
      <c r="I169" s="25">
        <f>I170+I171+I172+I173+I174+I175</f>
        <v>142731.09999999998</v>
      </c>
      <c r="J169" s="25">
        <f>J170+J171+J172+J173+J174+J175</f>
        <v>142123.3</v>
      </c>
      <c r="K169" s="55"/>
    </row>
    <row r="170" spans="1:11" s="7" customFormat="1" ht="60" customHeight="1">
      <c r="A170" s="78"/>
      <c r="B170" s="86"/>
      <c r="C170" s="36"/>
      <c r="D170" s="39" t="s">
        <v>21</v>
      </c>
      <c r="E170" s="38" t="s">
        <v>252</v>
      </c>
      <c r="F170" s="38" t="s">
        <v>254</v>
      </c>
      <c r="G170" s="38">
        <v>500</v>
      </c>
      <c r="H170" s="25">
        <v>4220</v>
      </c>
      <c r="I170" s="25">
        <v>4220</v>
      </c>
      <c r="J170" s="25">
        <v>4220</v>
      </c>
      <c r="K170" s="55"/>
    </row>
    <row r="171" spans="1:11" s="7" customFormat="1" ht="51" customHeight="1">
      <c r="A171" s="78"/>
      <c r="B171" s="86"/>
      <c r="C171" s="36"/>
      <c r="D171" s="39" t="s">
        <v>21</v>
      </c>
      <c r="E171" s="38" t="s">
        <v>90</v>
      </c>
      <c r="F171" s="38" t="s">
        <v>251</v>
      </c>
      <c r="G171" s="38">
        <v>500</v>
      </c>
      <c r="H171" s="25">
        <v>65659.7</v>
      </c>
      <c r="I171" s="25">
        <v>65659.7</v>
      </c>
      <c r="J171" s="25">
        <v>65657.7</v>
      </c>
      <c r="K171" s="55"/>
    </row>
    <row r="172" spans="1:11" s="7" customFormat="1" ht="51" customHeight="1">
      <c r="A172" s="78"/>
      <c r="B172" s="86"/>
      <c r="C172" s="36"/>
      <c r="D172" s="39" t="s">
        <v>21</v>
      </c>
      <c r="E172" s="38" t="s">
        <v>226</v>
      </c>
      <c r="F172" s="38" t="s">
        <v>227</v>
      </c>
      <c r="G172" s="38">
        <v>800</v>
      </c>
      <c r="H172" s="25">
        <v>2050</v>
      </c>
      <c r="I172" s="25">
        <v>2050</v>
      </c>
      <c r="J172" s="25">
        <v>2050</v>
      </c>
      <c r="K172" s="55"/>
    </row>
    <row r="173" spans="1:11" s="7" customFormat="1" ht="51" customHeight="1">
      <c r="A173" s="78"/>
      <c r="B173" s="86"/>
      <c r="C173" s="36"/>
      <c r="D173" s="39" t="s">
        <v>21</v>
      </c>
      <c r="E173" s="38" t="s">
        <v>85</v>
      </c>
      <c r="F173" s="38" t="s">
        <v>228</v>
      </c>
      <c r="G173" s="38">
        <v>500</v>
      </c>
      <c r="H173" s="25">
        <v>532.9</v>
      </c>
      <c r="I173" s="25">
        <v>532.9</v>
      </c>
      <c r="J173" s="25">
        <v>532.9</v>
      </c>
      <c r="K173" s="55"/>
    </row>
    <row r="174" spans="1:11" s="7" customFormat="1" ht="51" customHeight="1">
      <c r="A174" s="78"/>
      <c r="B174" s="86"/>
      <c r="C174" s="36"/>
      <c r="D174" s="39" t="s">
        <v>21</v>
      </c>
      <c r="E174" s="38" t="s">
        <v>131</v>
      </c>
      <c r="F174" s="38" t="s">
        <v>229</v>
      </c>
      <c r="G174" s="38">
        <v>500</v>
      </c>
      <c r="H174" s="25">
        <v>3313.5</v>
      </c>
      <c r="I174" s="25">
        <v>3313.5</v>
      </c>
      <c r="J174" s="25">
        <v>3313.5</v>
      </c>
      <c r="K174" s="55"/>
    </row>
    <row r="175" spans="1:11" s="7" customFormat="1" ht="51" customHeight="1">
      <c r="A175" s="78"/>
      <c r="B175" s="86"/>
      <c r="C175" s="35" t="s">
        <v>13</v>
      </c>
      <c r="D175" s="39" t="s">
        <v>21</v>
      </c>
      <c r="E175" s="38" t="s">
        <v>90</v>
      </c>
      <c r="F175" s="38" t="s">
        <v>230</v>
      </c>
      <c r="G175" s="38">
        <v>500</v>
      </c>
      <c r="H175" s="25">
        <v>66955</v>
      </c>
      <c r="I175" s="25">
        <v>66955</v>
      </c>
      <c r="J175" s="25">
        <v>66349.2</v>
      </c>
      <c r="K175" s="55"/>
    </row>
    <row r="176" spans="1:11" s="7" customFormat="1" ht="51" customHeight="1">
      <c r="A176" s="184" t="s">
        <v>59</v>
      </c>
      <c r="B176" s="199" t="s">
        <v>49</v>
      </c>
      <c r="C176" s="11" t="s">
        <v>47</v>
      </c>
      <c r="D176" s="41"/>
      <c r="E176" s="44"/>
      <c r="F176" s="44"/>
      <c r="G176" s="44"/>
      <c r="H176" s="57">
        <f>H177</f>
        <v>3935.4</v>
      </c>
      <c r="I176" s="57">
        <f>I177</f>
        <v>3935.4</v>
      </c>
      <c r="J176" s="57">
        <f>J177</f>
        <v>3935.4</v>
      </c>
      <c r="K176" s="55"/>
    </row>
    <row r="177" spans="1:11" s="7" customFormat="1" ht="95.25" customHeight="1">
      <c r="A177" s="185"/>
      <c r="B177" s="200"/>
      <c r="C177" s="28" t="s">
        <v>13</v>
      </c>
      <c r="D177" s="39" t="s">
        <v>62</v>
      </c>
      <c r="E177" s="38"/>
      <c r="F177" s="38"/>
      <c r="G177" s="38"/>
      <c r="H177" s="25">
        <f>H178+H179+H180</f>
        <v>3935.4</v>
      </c>
      <c r="I177" s="25">
        <f>I178+I179+I180</f>
        <v>3935.4</v>
      </c>
      <c r="J177" s="25">
        <f>J178+J179+J180</f>
        <v>3935.4</v>
      </c>
      <c r="K177" s="55"/>
    </row>
    <row r="178" spans="1:11" s="7" customFormat="1" ht="51" customHeight="1">
      <c r="A178" s="185"/>
      <c r="B178" s="200"/>
      <c r="C178" s="11" t="s">
        <v>14</v>
      </c>
      <c r="D178" s="39" t="s">
        <v>62</v>
      </c>
      <c r="E178" s="38" t="s">
        <v>92</v>
      </c>
      <c r="F178" s="38">
        <v>1000282010</v>
      </c>
      <c r="G178" s="38">
        <v>100</v>
      </c>
      <c r="H178" s="25">
        <v>2969.3</v>
      </c>
      <c r="I178" s="25">
        <v>2969.3</v>
      </c>
      <c r="J178" s="25">
        <v>2969.3</v>
      </c>
      <c r="K178" s="55"/>
    </row>
    <row r="179" spans="1:11" s="7" customFormat="1" ht="51" customHeight="1">
      <c r="A179" s="185"/>
      <c r="B179" s="200"/>
      <c r="C179" s="11" t="s">
        <v>23</v>
      </c>
      <c r="D179" s="39" t="s">
        <v>62</v>
      </c>
      <c r="E179" s="38" t="s">
        <v>92</v>
      </c>
      <c r="F179" s="38">
        <v>1000282010</v>
      </c>
      <c r="G179" s="38">
        <v>200</v>
      </c>
      <c r="H179" s="25">
        <v>965.1</v>
      </c>
      <c r="I179" s="25">
        <v>965.1</v>
      </c>
      <c r="J179" s="25">
        <v>965.1</v>
      </c>
      <c r="K179" s="55"/>
    </row>
    <row r="180" spans="1:11" s="7" customFormat="1" ht="34.5" customHeight="1">
      <c r="A180" s="186"/>
      <c r="B180" s="201"/>
      <c r="C180" s="11" t="s">
        <v>63</v>
      </c>
      <c r="D180" s="39" t="s">
        <v>62</v>
      </c>
      <c r="E180" s="38" t="s">
        <v>92</v>
      </c>
      <c r="F180" s="38">
        <v>1000282010</v>
      </c>
      <c r="G180" s="38">
        <v>800</v>
      </c>
      <c r="H180" s="25">
        <v>1</v>
      </c>
      <c r="I180" s="25">
        <v>1</v>
      </c>
      <c r="J180" s="25">
        <v>1</v>
      </c>
      <c r="K180" s="55"/>
    </row>
    <row r="181" spans="1:11" s="7" customFormat="1" ht="51" customHeight="1">
      <c r="A181" s="184" t="s">
        <v>60</v>
      </c>
      <c r="B181" s="187" t="s">
        <v>242</v>
      </c>
      <c r="C181" s="11"/>
      <c r="D181" s="41"/>
      <c r="E181" s="44"/>
      <c r="F181" s="44"/>
      <c r="G181" s="44"/>
      <c r="H181" s="57">
        <f>H183</f>
        <v>94231.2</v>
      </c>
      <c r="I181" s="57">
        <f>I183</f>
        <v>94231.2</v>
      </c>
      <c r="J181" s="57">
        <f>J183</f>
        <v>94191.9</v>
      </c>
      <c r="K181" s="55"/>
    </row>
    <row r="182" spans="1:11" s="7" customFormat="1" ht="51" customHeight="1">
      <c r="A182" s="185"/>
      <c r="B182" s="188"/>
      <c r="C182" s="11"/>
      <c r="D182" s="39"/>
      <c r="E182" s="38"/>
      <c r="F182" s="38"/>
      <c r="G182" s="38"/>
      <c r="H182" s="25"/>
      <c r="I182" s="25"/>
      <c r="J182" s="25"/>
      <c r="K182" s="55"/>
    </row>
    <row r="183" spans="1:11" s="7" customFormat="1" ht="51" customHeight="1">
      <c r="A183" s="185"/>
      <c r="B183" s="188"/>
      <c r="C183" s="11"/>
      <c r="D183" s="39" t="s">
        <v>21</v>
      </c>
      <c r="E183" s="38"/>
      <c r="F183" s="38"/>
      <c r="G183" s="38"/>
      <c r="H183" s="25">
        <f>+H184+H185+H186+H187+H188+H190+H191+H192+H193+H194+H189</f>
        <v>94231.2</v>
      </c>
      <c r="I183" s="25">
        <f>+I184+I185+I186+I187+I188+I190+I191+I192+I193+I194+I189</f>
        <v>94231.2</v>
      </c>
      <c r="J183" s="25">
        <f>+J184+J185+J186+J187+J188+J190+J191+J192+J193+J194+J189</f>
        <v>94191.9</v>
      </c>
      <c r="K183" s="55"/>
    </row>
    <row r="184" spans="1:11" s="7" customFormat="1" ht="51" customHeight="1">
      <c r="A184" s="185"/>
      <c r="B184" s="188"/>
      <c r="C184" s="28" t="s">
        <v>13</v>
      </c>
      <c r="D184" s="39" t="s">
        <v>21</v>
      </c>
      <c r="E184" s="38" t="s">
        <v>187</v>
      </c>
      <c r="F184" s="38">
        <v>1100880350</v>
      </c>
      <c r="G184" s="38">
        <v>200</v>
      </c>
      <c r="H184" s="87">
        <v>5.4</v>
      </c>
      <c r="I184" s="25">
        <v>5.4</v>
      </c>
      <c r="J184" s="25">
        <v>5.4</v>
      </c>
      <c r="K184" s="55"/>
    </row>
    <row r="185" spans="1:11" s="7" customFormat="1" ht="51" customHeight="1">
      <c r="A185" s="185"/>
      <c r="B185" s="188"/>
      <c r="C185" s="11" t="s">
        <v>14</v>
      </c>
      <c r="D185" s="39" t="s">
        <v>21</v>
      </c>
      <c r="E185" s="38">
        <v>1401</v>
      </c>
      <c r="F185" s="38">
        <v>1100278050</v>
      </c>
      <c r="G185" s="38">
        <v>500</v>
      </c>
      <c r="H185" s="87">
        <v>6587</v>
      </c>
      <c r="I185" s="25">
        <v>6587</v>
      </c>
      <c r="J185" s="25">
        <v>6587</v>
      </c>
      <c r="K185" s="55"/>
    </row>
    <row r="186" spans="1:11" s="7" customFormat="1" ht="51" customHeight="1">
      <c r="A186" s="185"/>
      <c r="B186" s="188"/>
      <c r="C186" s="11" t="s">
        <v>63</v>
      </c>
      <c r="D186" s="39" t="s">
        <v>21</v>
      </c>
      <c r="E186" s="38">
        <v>1401</v>
      </c>
      <c r="F186" s="38">
        <v>1100288020</v>
      </c>
      <c r="G186" s="38">
        <v>500</v>
      </c>
      <c r="H186" s="87">
        <v>7000</v>
      </c>
      <c r="I186" s="25">
        <v>7000</v>
      </c>
      <c r="J186" s="25">
        <v>7000</v>
      </c>
      <c r="K186" s="55"/>
    </row>
    <row r="187" spans="1:11" s="7" customFormat="1" ht="51" customHeight="1">
      <c r="A187" s="185"/>
      <c r="B187" s="188"/>
      <c r="C187" s="11"/>
      <c r="D187" s="39" t="s">
        <v>21</v>
      </c>
      <c r="E187" s="38">
        <v>1402</v>
      </c>
      <c r="F187" s="38" t="s">
        <v>189</v>
      </c>
      <c r="G187" s="38">
        <v>500</v>
      </c>
      <c r="H187" s="87">
        <v>68649.5</v>
      </c>
      <c r="I187" s="25">
        <v>68649.5</v>
      </c>
      <c r="J187" s="25">
        <v>68649.5</v>
      </c>
      <c r="K187" s="55"/>
    </row>
    <row r="188" spans="1:11" s="7" customFormat="1" ht="51" customHeight="1">
      <c r="A188" s="185"/>
      <c r="B188" s="188"/>
      <c r="C188" s="11"/>
      <c r="D188" s="39" t="s">
        <v>21</v>
      </c>
      <c r="E188" s="38">
        <v>1403</v>
      </c>
      <c r="F188" s="38">
        <v>1100981291</v>
      </c>
      <c r="G188" s="38">
        <v>500</v>
      </c>
      <c r="H188" s="87">
        <v>2041.5</v>
      </c>
      <c r="I188" s="87">
        <v>2041.5</v>
      </c>
      <c r="J188" s="87">
        <v>2041.5</v>
      </c>
      <c r="K188" s="55"/>
    </row>
    <row r="189" spans="1:11" s="7" customFormat="1" ht="51" customHeight="1">
      <c r="A189" s="185"/>
      <c r="B189" s="188"/>
      <c r="C189" s="11"/>
      <c r="D189" s="39" t="s">
        <v>21</v>
      </c>
      <c r="E189" s="38">
        <v>1403</v>
      </c>
      <c r="F189" s="38">
        <v>1101020540</v>
      </c>
      <c r="G189" s="38">
        <v>500</v>
      </c>
      <c r="H189" s="87">
        <v>1725.6</v>
      </c>
      <c r="I189" s="25">
        <v>1725.6</v>
      </c>
      <c r="J189" s="25">
        <v>1725.6</v>
      </c>
      <c r="K189" s="55"/>
    </row>
    <row r="190" spans="1:11" s="7" customFormat="1" ht="51" customHeight="1">
      <c r="A190" s="185"/>
      <c r="B190" s="188"/>
      <c r="C190" s="11"/>
      <c r="D190" s="39" t="s">
        <v>21</v>
      </c>
      <c r="E190" s="38" t="s">
        <v>92</v>
      </c>
      <c r="F190" s="38">
        <v>1100678090</v>
      </c>
      <c r="G190" s="38">
        <v>100</v>
      </c>
      <c r="H190" s="87">
        <v>403.8</v>
      </c>
      <c r="I190" s="25">
        <v>403.8</v>
      </c>
      <c r="J190" s="25">
        <v>403.8</v>
      </c>
      <c r="K190" s="55"/>
    </row>
    <row r="191" spans="1:11" s="7" customFormat="1" ht="51" customHeight="1">
      <c r="A191" s="185"/>
      <c r="B191" s="188"/>
      <c r="C191" s="11"/>
      <c r="D191" s="39" t="s">
        <v>21</v>
      </c>
      <c r="E191" s="38" t="s">
        <v>92</v>
      </c>
      <c r="F191" s="38">
        <v>1100678090</v>
      </c>
      <c r="G191" s="38">
        <v>200</v>
      </c>
      <c r="H191" s="87">
        <v>10.2</v>
      </c>
      <c r="I191" s="25">
        <v>10.2</v>
      </c>
      <c r="J191" s="25">
        <v>2.5</v>
      </c>
      <c r="K191" s="55"/>
    </row>
    <row r="192" spans="1:11" s="7" customFormat="1" ht="51" customHeight="1">
      <c r="A192" s="185"/>
      <c r="B192" s="188"/>
      <c r="C192" s="28" t="s">
        <v>13</v>
      </c>
      <c r="D192" s="39" t="s">
        <v>21</v>
      </c>
      <c r="E192" s="38" t="s">
        <v>92</v>
      </c>
      <c r="F192" s="38">
        <v>1100578391</v>
      </c>
      <c r="G192" s="38">
        <v>100</v>
      </c>
      <c r="H192" s="87">
        <v>415.2</v>
      </c>
      <c r="I192" s="25">
        <v>415.2</v>
      </c>
      <c r="J192" s="25">
        <v>415.2</v>
      </c>
      <c r="K192" s="55"/>
    </row>
    <row r="193" spans="1:11" s="7" customFormat="1" ht="51" customHeight="1">
      <c r="A193" s="185"/>
      <c r="B193" s="188"/>
      <c r="C193" s="11" t="s">
        <v>14</v>
      </c>
      <c r="D193" s="39" t="s">
        <v>21</v>
      </c>
      <c r="E193" s="38" t="s">
        <v>92</v>
      </c>
      <c r="F193" s="38">
        <v>1100578391</v>
      </c>
      <c r="G193" s="38">
        <v>200</v>
      </c>
      <c r="H193" s="87">
        <v>7.8</v>
      </c>
      <c r="I193" s="25">
        <v>7.8</v>
      </c>
      <c r="J193" s="25">
        <v>0</v>
      </c>
      <c r="K193" s="55"/>
    </row>
    <row r="194" spans="1:11" s="7" customFormat="1" ht="51" customHeight="1">
      <c r="A194" s="186"/>
      <c r="B194" s="189"/>
      <c r="C194" s="11" t="s">
        <v>24</v>
      </c>
      <c r="D194" s="39" t="s">
        <v>21</v>
      </c>
      <c r="E194" s="38">
        <v>1403</v>
      </c>
      <c r="F194" s="38">
        <v>1100770100</v>
      </c>
      <c r="G194" s="38">
        <v>500</v>
      </c>
      <c r="H194" s="87">
        <v>7385.2</v>
      </c>
      <c r="I194" s="25">
        <v>7385.2</v>
      </c>
      <c r="J194" s="25">
        <v>7361.4</v>
      </c>
      <c r="K194" s="55"/>
    </row>
    <row r="195" spans="1:14" s="7" customFormat="1" ht="51" customHeight="1">
      <c r="A195" s="184" t="s">
        <v>61</v>
      </c>
      <c r="B195" s="199" t="s">
        <v>65</v>
      </c>
      <c r="C195" s="11" t="s">
        <v>93</v>
      </c>
      <c r="D195" s="41"/>
      <c r="E195" s="44"/>
      <c r="F195" s="44"/>
      <c r="G195" s="44"/>
      <c r="H195" s="57">
        <f>H201+H203+H208+H233</f>
        <v>75897.2</v>
      </c>
      <c r="I195" s="57">
        <f>I201+I203+I208+I233</f>
        <v>75897.2</v>
      </c>
      <c r="J195" s="57">
        <f>J201+J203+J208+J233</f>
        <v>73660.9</v>
      </c>
      <c r="K195" s="128">
        <v>75897.1</v>
      </c>
      <c r="L195" s="129">
        <v>73660.9</v>
      </c>
      <c r="M195" s="64">
        <f>K195-H195</f>
        <v>-0.09999999999126885</v>
      </c>
      <c r="N195" s="64">
        <f>L195-J195</f>
        <v>0</v>
      </c>
    </row>
    <row r="196" spans="1:11" s="7" customFormat="1" ht="51" customHeight="1">
      <c r="A196" s="185"/>
      <c r="B196" s="200"/>
      <c r="C196" s="11"/>
      <c r="D196" s="39" t="s">
        <v>255</v>
      </c>
      <c r="E196" s="38"/>
      <c r="F196" s="38"/>
      <c r="G196" s="38"/>
      <c r="H196" s="25">
        <f>H230</f>
        <v>131.1</v>
      </c>
      <c r="I196" s="25">
        <f>I230</f>
        <v>131.1</v>
      </c>
      <c r="J196" s="25">
        <f>J230</f>
        <v>131.1</v>
      </c>
      <c r="K196" s="55"/>
    </row>
    <row r="197" spans="1:11" s="7" customFormat="1" ht="57.75" customHeight="1">
      <c r="A197" s="185"/>
      <c r="B197" s="200"/>
      <c r="C197" s="11"/>
      <c r="D197" s="39" t="s">
        <v>96</v>
      </c>
      <c r="E197" s="38"/>
      <c r="F197" s="38"/>
      <c r="G197" s="38"/>
      <c r="H197" s="25">
        <f>H226</f>
        <v>1227</v>
      </c>
      <c r="I197" s="25">
        <f>I226</f>
        <v>1227</v>
      </c>
      <c r="J197" s="25">
        <f>J226</f>
        <v>1227</v>
      </c>
      <c r="K197" s="55">
        <f>H197+H198+H199+H200</f>
        <v>75766.1</v>
      </c>
    </row>
    <row r="198" spans="1:11" s="7" customFormat="1" ht="75.75" customHeight="1">
      <c r="A198" s="185"/>
      <c r="B198" s="200"/>
      <c r="C198" s="11"/>
      <c r="D198" s="39" t="s">
        <v>62</v>
      </c>
      <c r="E198" s="38"/>
      <c r="F198" s="38"/>
      <c r="G198" s="38"/>
      <c r="H198" s="25">
        <f aca="true" t="shared" si="1" ref="H198:J199">H205</f>
        <v>5</v>
      </c>
      <c r="I198" s="25">
        <f t="shared" si="1"/>
        <v>5</v>
      </c>
      <c r="J198" s="25">
        <f t="shared" si="1"/>
        <v>5</v>
      </c>
      <c r="K198" s="55"/>
    </row>
    <row r="199" spans="1:11" s="7" customFormat="1" ht="57.75" customHeight="1">
      <c r="A199" s="185"/>
      <c r="B199" s="200"/>
      <c r="C199" s="11"/>
      <c r="D199" s="39" t="s">
        <v>46</v>
      </c>
      <c r="E199" s="38"/>
      <c r="F199" s="38"/>
      <c r="G199" s="38"/>
      <c r="H199" s="25">
        <f t="shared" si="1"/>
        <v>36</v>
      </c>
      <c r="I199" s="25">
        <f t="shared" si="1"/>
        <v>36</v>
      </c>
      <c r="J199" s="25">
        <f t="shared" si="1"/>
        <v>36</v>
      </c>
      <c r="K199" s="55"/>
    </row>
    <row r="200" spans="1:11" s="7" customFormat="1" ht="51" customHeight="1">
      <c r="A200" s="185"/>
      <c r="B200" s="200"/>
      <c r="C200" s="11"/>
      <c r="D200" s="39" t="s">
        <v>21</v>
      </c>
      <c r="E200" s="38"/>
      <c r="F200" s="38"/>
      <c r="G200" s="38"/>
      <c r="H200" s="25">
        <f>H202+H207+H209+H233</f>
        <v>74498.1</v>
      </c>
      <c r="I200" s="25">
        <f>I202+I207+I209+I233</f>
        <v>74498.1</v>
      </c>
      <c r="J200" s="25">
        <f>J202+J207+J209+J233</f>
        <v>72261.8</v>
      </c>
      <c r="K200" s="55"/>
    </row>
    <row r="201" spans="1:11" s="7" customFormat="1" ht="18.75">
      <c r="A201" s="162" t="s">
        <v>16</v>
      </c>
      <c r="B201" s="197" t="s">
        <v>97</v>
      </c>
      <c r="C201" s="11"/>
      <c r="D201" s="15"/>
      <c r="E201" s="38"/>
      <c r="F201" s="38"/>
      <c r="G201" s="38"/>
      <c r="H201" s="33">
        <f>H202</f>
        <v>0</v>
      </c>
      <c r="I201" s="33">
        <f>I202</f>
        <v>0</v>
      </c>
      <c r="J201" s="33">
        <f>J202</f>
        <v>0</v>
      </c>
      <c r="K201" s="55"/>
    </row>
    <row r="202" spans="1:11" s="7" customFormat="1" ht="43.5" customHeight="1">
      <c r="A202" s="202"/>
      <c r="B202" s="198"/>
      <c r="C202" s="11"/>
      <c r="D202" s="34" t="s">
        <v>21</v>
      </c>
      <c r="E202" s="38" t="s">
        <v>98</v>
      </c>
      <c r="F202" s="38">
        <v>1210280620</v>
      </c>
      <c r="G202" s="38">
        <v>200</v>
      </c>
      <c r="H202" s="24">
        <v>0</v>
      </c>
      <c r="I202" s="24">
        <v>0</v>
      </c>
      <c r="J202" s="24">
        <v>0</v>
      </c>
      <c r="K202" s="55"/>
    </row>
    <row r="203" spans="1:11" s="7" customFormat="1" ht="30.75" customHeight="1">
      <c r="A203" s="208" t="s">
        <v>17</v>
      </c>
      <c r="B203" s="209" t="s">
        <v>99</v>
      </c>
      <c r="C203" s="11"/>
      <c r="D203" s="45"/>
      <c r="E203" s="38"/>
      <c r="F203" s="38"/>
      <c r="G203" s="38"/>
      <c r="H203" s="73">
        <f>H204</f>
        <v>63.1</v>
      </c>
      <c r="I203" s="32">
        <f>I204</f>
        <v>63.1</v>
      </c>
      <c r="J203" s="32">
        <f>J204</f>
        <v>63.1</v>
      </c>
      <c r="K203" s="55"/>
    </row>
    <row r="204" spans="1:11" s="7" customFormat="1" ht="42.75" customHeight="1">
      <c r="A204" s="162"/>
      <c r="B204" s="197"/>
      <c r="C204" s="11"/>
      <c r="D204" s="45"/>
      <c r="E204" s="38"/>
      <c r="F204" s="38"/>
      <c r="G204" s="38"/>
      <c r="H204" s="87">
        <f>H205+H206+H207</f>
        <v>63.1</v>
      </c>
      <c r="I204" s="25">
        <f>I205+I206+I207</f>
        <v>63.1</v>
      </c>
      <c r="J204" s="25">
        <f>J205+J206+J207</f>
        <v>63.1</v>
      </c>
      <c r="K204" s="55"/>
    </row>
    <row r="205" spans="1:11" s="7" customFormat="1" ht="18.75">
      <c r="A205" s="76"/>
      <c r="B205" s="67"/>
      <c r="C205" s="11"/>
      <c r="D205" s="45" t="s">
        <v>62</v>
      </c>
      <c r="E205" s="38" t="s">
        <v>98</v>
      </c>
      <c r="F205" s="38">
        <v>1220280630</v>
      </c>
      <c r="G205" s="38">
        <v>200</v>
      </c>
      <c r="H205" s="87">
        <v>5</v>
      </c>
      <c r="I205" s="25">
        <v>5</v>
      </c>
      <c r="J205" s="25">
        <v>5</v>
      </c>
      <c r="K205" s="55"/>
    </row>
    <row r="206" spans="1:11" s="7" customFormat="1" ht="18.75">
      <c r="A206" s="76"/>
      <c r="B206" s="67"/>
      <c r="C206" s="11"/>
      <c r="D206" s="45" t="s">
        <v>46</v>
      </c>
      <c r="E206" s="38" t="s">
        <v>98</v>
      </c>
      <c r="F206" s="38">
        <v>1220280630</v>
      </c>
      <c r="G206" s="38">
        <v>200</v>
      </c>
      <c r="H206" s="87">
        <v>36</v>
      </c>
      <c r="I206" s="25">
        <v>36</v>
      </c>
      <c r="J206" s="25">
        <v>36</v>
      </c>
      <c r="K206" s="55"/>
    </row>
    <row r="207" spans="1:11" s="7" customFormat="1" ht="18.75">
      <c r="A207" s="76"/>
      <c r="B207" s="67"/>
      <c r="C207" s="28" t="s">
        <v>13</v>
      </c>
      <c r="D207" s="45" t="s">
        <v>21</v>
      </c>
      <c r="E207" s="38" t="s">
        <v>98</v>
      </c>
      <c r="F207" s="38">
        <v>1220280630</v>
      </c>
      <c r="G207" s="38">
        <v>200</v>
      </c>
      <c r="H207" s="87">
        <v>22.1</v>
      </c>
      <c r="I207" s="25">
        <v>22.1</v>
      </c>
      <c r="J207" s="25">
        <v>22.1</v>
      </c>
      <c r="K207" s="55"/>
    </row>
    <row r="208" spans="1:11" s="7" customFormat="1" ht="64.5" customHeight="1">
      <c r="A208" s="149" t="s">
        <v>27</v>
      </c>
      <c r="B208" s="125" t="s">
        <v>100</v>
      </c>
      <c r="C208" s="11" t="s">
        <v>14</v>
      </c>
      <c r="D208" s="34"/>
      <c r="E208" s="38"/>
      <c r="F208" s="38"/>
      <c r="G208" s="38"/>
      <c r="H208" s="33">
        <f>H209+H226+H230</f>
        <v>62492.5</v>
      </c>
      <c r="I208" s="33">
        <f>I209+I226+I230</f>
        <v>62492.5</v>
      </c>
      <c r="J208" s="33">
        <f>J209+J226+J230</f>
        <v>60256.2</v>
      </c>
      <c r="K208" s="55"/>
    </row>
    <row r="209" spans="1:11" s="7" customFormat="1" ht="56.25">
      <c r="A209" s="150"/>
      <c r="B209" s="126"/>
      <c r="C209" s="11" t="s">
        <v>95</v>
      </c>
      <c r="D209" s="19" t="s">
        <v>21</v>
      </c>
      <c r="E209" s="38"/>
      <c r="F209" s="38"/>
      <c r="G209" s="38"/>
      <c r="H209" s="20">
        <f>H212+H213+H214+H215+H216+H217+H218+H219+H220+H221+H222+H223+H224+H225+H210+H211</f>
        <v>61134.4</v>
      </c>
      <c r="I209" s="20">
        <f>I212+I213+I214+I215+I216+I217+I218+I219+I220+I221+I222+I223+I224+I225+I210+I211</f>
        <v>61134.4</v>
      </c>
      <c r="J209" s="20">
        <f>J212+J213+J214+J215+J216+J217+J218+J219+J220+J221+J222+J223+J224+J225+J210+J211</f>
        <v>58898.1</v>
      </c>
      <c r="K209" s="55"/>
    </row>
    <row r="210" spans="1:11" s="7" customFormat="1" ht="18.75">
      <c r="A210" s="150"/>
      <c r="B210" s="126"/>
      <c r="C210" s="11"/>
      <c r="D210" s="45" t="s">
        <v>21</v>
      </c>
      <c r="E210" s="38">
        <v>1403</v>
      </c>
      <c r="F210" s="38">
        <v>1230778270</v>
      </c>
      <c r="G210" s="38">
        <v>500</v>
      </c>
      <c r="H210" s="24">
        <v>1978.2</v>
      </c>
      <c r="I210" s="24">
        <v>1978.2</v>
      </c>
      <c r="J210" s="24">
        <v>0</v>
      </c>
      <c r="K210" s="55"/>
    </row>
    <row r="211" spans="1:11" s="7" customFormat="1" ht="18.75">
      <c r="A211" s="150"/>
      <c r="B211" s="126"/>
      <c r="C211" s="11"/>
      <c r="D211" s="45" t="s">
        <v>21</v>
      </c>
      <c r="E211" s="38">
        <v>1403</v>
      </c>
      <c r="F211" s="38">
        <v>1230779060</v>
      </c>
      <c r="G211" s="38">
        <v>500</v>
      </c>
      <c r="H211" s="24">
        <v>4877.9</v>
      </c>
      <c r="I211" s="24">
        <v>4877.9</v>
      </c>
      <c r="J211" s="24">
        <v>4877.9</v>
      </c>
      <c r="K211" s="55"/>
    </row>
    <row r="212" spans="1:11" s="7" customFormat="1" ht="37.5">
      <c r="A212" s="150"/>
      <c r="B212" s="126"/>
      <c r="C212" s="68" t="s">
        <v>150</v>
      </c>
      <c r="D212" s="45" t="s">
        <v>21</v>
      </c>
      <c r="E212" s="38" t="s">
        <v>235</v>
      </c>
      <c r="F212" s="38" t="s">
        <v>236</v>
      </c>
      <c r="G212" s="38">
        <v>500</v>
      </c>
      <c r="H212" s="87">
        <v>124.5</v>
      </c>
      <c r="I212" s="25">
        <v>124.5</v>
      </c>
      <c r="J212" s="25">
        <v>124.5</v>
      </c>
      <c r="K212" s="55"/>
    </row>
    <row r="213" spans="1:11" s="7" customFormat="1" ht="48.75" customHeight="1">
      <c r="A213" s="150"/>
      <c r="B213" s="126"/>
      <c r="C213" s="11" t="s">
        <v>24</v>
      </c>
      <c r="D213" s="45" t="s">
        <v>21</v>
      </c>
      <c r="E213" s="38">
        <v>1403</v>
      </c>
      <c r="F213" s="94">
        <v>1230788510</v>
      </c>
      <c r="G213" s="38">
        <v>500</v>
      </c>
      <c r="H213" s="87">
        <v>80</v>
      </c>
      <c r="I213" s="25">
        <v>80</v>
      </c>
      <c r="J213" s="25">
        <v>80</v>
      </c>
      <c r="K213" s="55"/>
    </row>
    <row r="214" spans="1:11" s="7" customFormat="1" ht="53.25" customHeight="1">
      <c r="A214" s="150"/>
      <c r="B214" s="126"/>
      <c r="C214" s="28" t="s">
        <v>13</v>
      </c>
      <c r="D214" s="45" t="s">
        <v>21</v>
      </c>
      <c r="E214" s="38">
        <v>1403</v>
      </c>
      <c r="F214" s="38">
        <v>1230820570</v>
      </c>
      <c r="G214" s="38">
        <v>500</v>
      </c>
      <c r="H214" s="87">
        <v>98.8</v>
      </c>
      <c r="I214" s="25">
        <v>98.8</v>
      </c>
      <c r="J214" s="25">
        <v>98.8</v>
      </c>
      <c r="K214" s="55"/>
    </row>
    <row r="215" spans="1:11" s="7" customFormat="1" ht="18.75">
      <c r="A215" s="150"/>
      <c r="B215" s="126"/>
      <c r="C215" s="28" t="s">
        <v>13</v>
      </c>
      <c r="D215" s="34" t="s">
        <v>21</v>
      </c>
      <c r="E215" s="38" t="s">
        <v>92</v>
      </c>
      <c r="F215" s="38">
        <v>1230878470</v>
      </c>
      <c r="G215" s="38">
        <v>100</v>
      </c>
      <c r="H215" s="87">
        <v>359.7</v>
      </c>
      <c r="I215" s="87">
        <v>359.7</v>
      </c>
      <c r="J215" s="87">
        <v>359.7</v>
      </c>
      <c r="K215" s="55"/>
    </row>
    <row r="216" spans="1:11" s="7" customFormat="1" ht="18.75">
      <c r="A216" s="150"/>
      <c r="B216" s="126"/>
      <c r="C216" s="11" t="s">
        <v>14</v>
      </c>
      <c r="D216" s="103" t="s">
        <v>21</v>
      </c>
      <c r="E216" s="104" t="s">
        <v>92</v>
      </c>
      <c r="F216" s="104">
        <v>1230878470</v>
      </c>
      <c r="G216" s="104">
        <v>200</v>
      </c>
      <c r="H216" s="87">
        <v>21.4</v>
      </c>
      <c r="I216" s="87">
        <v>21.4</v>
      </c>
      <c r="J216" s="87">
        <v>10</v>
      </c>
      <c r="K216" s="55"/>
    </row>
    <row r="217" spans="1:11" s="7" customFormat="1" ht="18.75">
      <c r="A217" s="150"/>
      <c r="B217" s="126"/>
      <c r="C217" s="11"/>
      <c r="D217" s="109" t="s">
        <v>21</v>
      </c>
      <c r="E217" s="104" t="s">
        <v>92</v>
      </c>
      <c r="F217" s="110">
        <v>1230880200</v>
      </c>
      <c r="G217" s="110">
        <v>200</v>
      </c>
      <c r="H217" s="111">
        <v>2250.6</v>
      </c>
      <c r="I217" s="87">
        <v>2250.6</v>
      </c>
      <c r="J217" s="87">
        <v>2250.6</v>
      </c>
      <c r="K217" s="55"/>
    </row>
    <row r="218" spans="1:11" s="7" customFormat="1" ht="18.75">
      <c r="A218" s="150"/>
      <c r="B218" s="126"/>
      <c r="C218" s="11"/>
      <c r="D218" s="109" t="s">
        <v>21</v>
      </c>
      <c r="E218" s="110" t="s">
        <v>92</v>
      </c>
      <c r="F218" s="110">
        <v>1230354690</v>
      </c>
      <c r="G218" s="110">
        <v>200</v>
      </c>
      <c r="H218" s="112">
        <v>565.3</v>
      </c>
      <c r="I218" s="24">
        <v>565.3</v>
      </c>
      <c r="J218" s="24">
        <v>318.6</v>
      </c>
      <c r="K218" s="55"/>
    </row>
    <row r="219" spans="1:11" s="7" customFormat="1" ht="31.5" customHeight="1">
      <c r="A219" s="150"/>
      <c r="B219" s="126"/>
      <c r="C219" s="11"/>
      <c r="D219" s="105" t="s">
        <v>21</v>
      </c>
      <c r="E219" s="106">
        <v>1403</v>
      </c>
      <c r="F219" s="106">
        <v>1230778490</v>
      </c>
      <c r="G219" s="106">
        <v>500</v>
      </c>
      <c r="H219" s="24"/>
      <c r="I219" s="24"/>
      <c r="J219" s="24"/>
      <c r="K219" s="55"/>
    </row>
    <row r="220" spans="1:11" s="7" customFormat="1" ht="18.75">
      <c r="A220" s="150"/>
      <c r="B220" s="126"/>
      <c r="C220" s="28" t="s">
        <v>13</v>
      </c>
      <c r="D220" s="34" t="s">
        <v>21</v>
      </c>
      <c r="E220" s="38" t="s">
        <v>101</v>
      </c>
      <c r="F220" s="38">
        <v>1230882010</v>
      </c>
      <c r="G220" s="38">
        <v>100</v>
      </c>
      <c r="H220" s="24">
        <v>34201</v>
      </c>
      <c r="I220" s="24">
        <v>34201</v>
      </c>
      <c r="J220" s="24">
        <v>34201</v>
      </c>
      <c r="K220" s="55"/>
    </row>
    <row r="221" spans="1:11" s="7" customFormat="1" ht="18.75">
      <c r="A221" s="150"/>
      <c r="B221" s="126"/>
      <c r="C221" s="11" t="s">
        <v>14</v>
      </c>
      <c r="D221" s="34" t="s">
        <v>21</v>
      </c>
      <c r="E221" s="38" t="s">
        <v>101</v>
      </c>
      <c r="F221" s="38">
        <v>1230882010</v>
      </c>
      <c r="G221" s="38">
        <v>200</v>
      </c>
      <c r="H221" s="24">
        <v>6691.6</v>
      </c>
      <c r="I221" s="24">
        <v>6691.6</v>
      </c>
      <c r="J221" s="24">
        <v>6691.6</v>
      </c>
      <c r="K221" s="55"/>
    </row>
    <row r="222" spans="1:11" s="7" customFormat="1" ht="18.75">
      <c r="A222" s="150"/>
      <c r="B222" s="126"/>
      <c r="C222" s="11"/>
      <c r="D222" s="34" t="s">
        <v>21</v>
      </c>
      <c r="E222" s="38" t="s">
        <v>185</v>
      </c>
      <c r="F222" s="38">
        <v>1230882010</v>
      </c>
      <c r="G222" s="38">
        <v>100</v>
      </c>
      <c r="H222" s="24">
        <v>4702.1</v>
      </c>
      <c r="I222" s="24">
        <v>4702.1</v>
      </c>
      <c r="J222" s="24">
        <v>4702.1</v>
      </c>
      <c r="K222" s="55"/>
    </row>
    <row r="223" spans="1:11" s="7" customFormat="1" ht="78.75">
      <c r="A223" s="150"/>
      <c r="B223" s="126"/>
      <c r="C223" s="80" t="s">
        <v>156</v>
      </c>
      <c r="D223" s="34" t="s">
        <v>21</v>
      </c>
      <c r="E223" s="38" t="s">
        <v>101</v>
      </c>
      <c r="F223" s="38">
        <v>1230882010</v>
      </c>
      <c r="G223" s="38">
        <v>800</v>
      </c>
      <c r="H223" s="24">
        <v>252.6</v>
      </c>
      <c r="I223" s="24">
        <v>252.6</v>
      </c>
      <c r="J223" s="24">
        <v>252.6</v>
      </c>
      <c r="K223" s="55"/>
    </row>
    <row r="224" spans="1:11" s="7" customFormat="1" ht="47.25">
      <c r="A224" s="150"/>
      <c r="B224" s="126"/>
      <c r="C224" s="80" t="s">
        <v>178</v>
      </c>
      <c r="D224" s="34" t="s">
        <v>21</v>
      </c>
      <c r="E224" s="38" t="s">
        <v>102</v>
      </c>
      <c r="F224" s="38">
        <v>1200100590</v>
      </c>
      <c r="G224" s="38">
        <v>100</v>
      </c>
      <c r="H224" s="24">
        <v>4823.3</v>
      </c>
      <c r="I224" s="24">
        <v>4823.3</v>
      </c>
      <c r="J224" s="24">
        <v>4823.3</v>
      </c>
      <c r="K224" s="55"/>
    </row>
    <row r="225" spans="1:11" s="7" customFormat="1" ht="47.25">
      <c r="A225" s="150"/>
      <c r="B225" s="126"/>
      <c r="C225" s="80" t="s">
        <v>206</v>
      </c>
      <c r="D225" s="34" t="s">
        <v>21</v>
      </c>
      <c r="E225" s="38" t="s">
        <v>102</v>
      </c>
      <c r="F225" s="38">
        <v>1200100590</v>
      </c>
      <c r="G225" s="38">
        <v>200</v>
      </c>
      <c r="H225" s="24">
        <v>107.4</v>
      </c>
      <c r="I225" s="24">
        <v>107.4</v>
      </c>
      <c r="J225" s="24">
        <v>107.4</v>
      </c>
      <c r="K225" s="55"/>
    </row>
    <row r="226" spans="1:11" s="7" customFormat="1" ht="29.25" customHeight="1">
      <c r="A226" s="150"/>
      <c r="B226" s="126"/>
      <c r="C226" s="102"/>
      <c r="D226" s="127" t="s">
        <v>96</v>
      </c>
      <c r="E226" s="38"/>
      <c r="F226" s="38"/>
      <c r="G226" s="38"/>
      <c r="H226" s="20">
        <f>H227+H228+H229</f>
        <v>1227</v>
      </c>
      <c r="I226" s="20">
        <f>I227+I228+I229</f>
        <v>1227</v>
      </c>
      <c r="J226" s="20">
        <f>J227+J228+J229</f>
        <v>1227</v>
      </c>
      <c r="K226" s="55"/>
    </row>
    <row r="227" spans="1:11" s="7" customFormat="1" ht="18.75">
      <c r="A227" s="150"/>
      <c r="B227" s="126"/>
      <c r="C227" s="102"/>
      <c r="D227" s="34" t="s">
        <v>96</v>
      </c>
      <c r="E227" s="38" t="s">
        <v>103</v>
      </c>
      <c r="F227" s="38">
        <v>1230882010</v>
      </c>
      <c r="G227" s="38">
        <v>100</v>
      </c>
      <c r="H227" s="24">
        <v>943.2</v>
      </c>
      <c r="I227" s="24">
        <v>943.2</v>
      </c>
      <c r="J227" s="24">
        <v>943.2</v>
      </c>
      <c r="K227" s="55"/>
    </row>
    <row r="228" spans="1:11" s="7" customFormat="1" ht="18.75">
      <c r="A228" s="150"/>
      <c r="B228" s="126"/>
      <c r="C228" s="11"/>
      <c r="D228" s="34" t="s">
        <v>96</v>
      </c>
      <c r="E228" s="38" t="s">
        <v>103</v>
      </c>
      <c r="F228" s="38">
        <v>1230882010</v>
      </c>
      <c r="G228" s="38">
        <v>200</v>
      </c>
      <c r="H228" s="24">
        <v>283.8</v>
      </c>
      <c r="I228" s="24">
        <v>283.8</v>
      </c>
      <c r="J228" s="24">
        <v>283.8</v>
      </c>
      <c r="K228" s="55"/>
    </row>
    <row r="229" spans="1:11" s="7" customFormat="1" ht="29.25" customHeight="1">
      <c r="A229" s="150"/>
      <c r="B229" s="124"/>
      <c r="C229" s="36"/>
      <c r="D229" s="34" t="s">
        <v>96</v>
      </c>
      <c r="E229" s="38" t="s">
        <v>103</v>
      </c>
      <c r="F229" s="38">
        <v>1230882010</v>
      </c>
      <c r="G229" s="38">
        <v>800</v>
      </c>
      <c r="H229" s="24"/>
      <c r="I229" s="24"/>
      <c r="J229" s="24"/>
      <c r="K229" s="55"/>
    </row>
    <row r="230" spans="1:11" s="7" customFormat="1" ht="29.25" customHeight="1">
      <c r="A230" s="150"/>
      <c r="B230" s="124"/>
      <c r="C230" s="36"/>
      <c r="D230" s="127" t="s">
        <v>255</v>
      </c>
      <c r="E230" s="38"/>
      <c r="F230" s="38"/>
      <c r="G230" s="38"/>
      <c r="H230" s="24">
        <f>H231+H232</f>
        <v>131.1</v>
      </c>
      <c r="I230" s="24">
        <f>I231+I232</f>
        <v>131.1</v>
      </c>
      <c r="J230" s="24">
        <f>J231+J232</f>
        <v>131.1</v>
      </c>
      <c r="K230" s="55"/>
    </row>
    <row r="231" spans="1:11" s="7" customFormat="1" ht="29.25" customHeight="1">
      <c r="A231" s="150"/>
      <c r="B231" s="124"/>
      <c r="C231" s="36"/>
      <c r="D231" s="34" t="s">
        <v>255</v>
      </c>
      <c r="E231" s="38" t="s">
        <v>256</v>
      </c>
      <c r="F231" s="38">
        <v>1230982050</v>
      </c>
      <c r="G231" s="38">
        <v>100</v>
      </c>
      <c r="H231" s="24">
        <v>125.8</v>
      </c>
      <c r="I231" s="24">
        <v>125.8</v>
      </c>
      <c r="J231" s="24">
        <v>125.8</v>
      </c>
      <c r="K231" s="55"/>
    </row>
    <row r="232" spans="1:11" s="7" customFormat="1" ht="29.25" customHeight="1">
      <c r="A232" s="151"/>
      <c r="B232" s="124"/>
      <c r="C232" s="11"/>
      <c r="D232" s="34" t="s">
        <v>255</v>
      </c>
      <c r="E232" s="38" t="s">
        <v>256</v>
      </c>
      <c r="F232" s="38">
        <v>1230982050</v>
      </c>
      <c r="G232" s="38">
        <v>200</v>
      </c>
      <c r="H232" s="24">
        <v>5.3</v>
      </c>
      <c r="I232" s="24">
        <v>5.3</v>
      </c>
      <c r="J232" s="24">
        <v>5.3</v>
      </c>
      <c r="K232" s="55"/>
    </row>
    <row r="233" spans="1:11" s="7" customFormat="1" ht="18.75">
      <c r="A233" s="205" t="s">
        <v>29</v>
      </c>
      <c r="B233" s="206" t="s">
        <v>154</v>
      </c>
      <c r="C233" s="11"/>
      <c r="D233" s="42">
        <v>927</v>
      </c>
      <c r="E233" s="46"/>
      <c r="F233" s="46"/>
      <c r="G233" s="46"/>
      <c r="H233" s="56">
        <f>H234+H235+H238+H240+H236+H237+H239</f>
        <v>13341.6</v>
      </c>
      <c r="I233" s="56">
        <f>I234+I235+I238+I240+I236+I237+I239</f>
        <v>13341.6</v>
      </c>
      <c r="J233" s="56">
        <f>J234+J235+J238+J240+J236+J237+J239</f>
        <v>13341.6</v>
      </c>
      <c r="K233" s="55"/>
    </row>
    <row r="234" spans="1:11" s="7" customFormat="1" ht="18.75">
      <c r="A234" s="205"/>
      <c r="B234" s="207"/>
      <c r="C234" s="11"/>
      <c r="D234" s="47">
        <v>927</v>
      </c>
      <c r="E234" s="38">
        <v>1003</v>
      </c>
      <c r="F234" s="38">
        <v>1240180520</v>
      </c>
      <c r="G234" s="38">
        <v>300</v>
      </c>
      <c r="H234" s="26">
        <v>1335.2</v>
      </c>
      <c r="I234" s="26">
        <v>1335.2</v>
      </c>
      <c r="J234" s="26">
        <v>1335.2</v>
      </c>
      <c r="K234" s="55"/>
    </row>
    <row r="235" spans="1:11" s="7" customFormat="1" ht="18.75">
      <c r="A235" s="205"/>
      <c r="B235" s="207"/>
      <c r="C235" s="11"/>
      <c r="D235" s="47">
        <v>927</v>
      </c>
      <c r="E235" s="38">
        <v>1003</v>
      </c>
      <c r="F235" s="38">
        <v>1240180490</v>
      </c>
      <c r="G235" s="38">
        <v>300</v>
      </c>
      <c r="H235" s="24">
        <v>85</v>
      </c>
      <c r="I235" s="24">
        <v>85</v>
      </c>
      <c r="J235" s="24">
        <v>85</v>
      </c>
      <c r="K235" s="55"/>
    </row>
    <row r="236" spans="1:11" s="7" customFormat="1" ht="18.75">
      <c r="A236" s="205"/>
      <c r="B236" s="207"/>
      <c r="C236" s="11"/>
      <c r="D236" s="47">
        <v>927</v>
      </c>
      <c r="E236" s="38">
        <v>1006</v>
      </c>
      <c r="F236" s="38" t="s">
        <v>205</v>
      </c>
      <c r="G236" s="38">
        <v>600</v>
      </c>
      <c r="H236" s="24">
        <v>904.2</v>
      </c>
      <c r="I236" s="24">
        <v>904.2</v>
      </c>
      <c r="J236" s="24">
        <v>904.2</v>
      </c>
      <c r="K236" s="55"/>
    </row>
    <row r="237" spans="1:11" s="7" customFormat="1" ht="18.75">
      <c r="A237" s="205"/>
      <c r="B237" s="207"/>
      <c r="C237" s="11"/>
      <c r="D237" s="47">
        <v>927</v>
      </c>
      <c r="E237" s="38">
        <v>1001</v>
      </c>
      <c r="F237" s="38">
        <v>1240180470</v>
      </c>
      <c r="G237" s="38">
        <v>300</v>
      </c>
      <c r="H237" s="24">
        <v>10122.2</v>
      </c>
      <c r="I237" s="24">
        <v>10122.2</v>
      </c>
      <c r="J237" s="24">
        <v>10122.2</v>
      </c>
      <c r="K237" s="55"/>
    </row>
    <row r="238" spans="1:11" s="7" customFormat="1" ht="18.75">
      <c r="A238" s="205"/>
      <c r="B238" s="207"/>
      <c r="C238" s="11"/>
      <c r="D238" s="47">
        <v>927</v>
      </c>
      <c r="E238" s="38">
        <v>1006</v>
      </c>
      <c r="F238" s="38">
        <v>1240280200</v>
      </c>
      <c r="G238" s="38">
        <v>600</v>
      </c>
      <c r="H238" s="24">
        <v>731</v>
      </c>
      <c r="I238" s="24">
        <v>731</v>
      </c>
      <c r="J238" s="24">
        <v>731</v>
      </c>
      <c r="K238" s="55"/>
    </row>
    <row r="239" spans="1:11" s="7" customFormat="1" ht="18.75">
      <c r="A239" s="205"/>
      <c r="B239" s="207"/>
      <c r="C239" s="11"/>
      <c r="D239" s="47">
        <v>927</v>
      </c>
      <c r="E239" s="38">
        <v>1003</v>
      </c>
      <c r="F239" s="38">
        <v>1240170100</v>
      </c>
      <c r="G239" s="38">
        <v>300</v>
      </c>
      <c r="H239" s="24"/>
      <c r="I239" s="24"/>
      <c r="J239" s="24"/>
      <c r="K239" s="55"/>
    </row>
    <row r="240" spans="1:11" s="7" customFormat="1" ht="25.5" customHeight="1">
      <c r="A240" s="205"/>
      <c r="B240" s="207"/>
      <c r="C240" s="11"/>
      <c r="D240" s="47">
        <v>927</v>
      </c>
      <c r="E240" s="38">
        <v>1006</v>
      </c>
      <c r="F240" s="38">
        <v>1240220540</v>
      </c>
      <c r="G240" s="38">
        <v>600</v>
      </c>
      <c r="H240" s="24">
        <v>164</v>
      </c>
      <c r="I240" s="24">
        <v>164</v>
      </c>
      <c r="J240" s="24">
        <v>164</v>
      </c>
      <c r="K240" s="55"/>
    </row>
    <row r="241" spans="1:10" s="7" customFormat="1" ht="93.75" customHeight="1">
      <c r="A241" s="203" t="s">
        <v>231</v>
      </c>
      <c r="B241" s="204" t="s">
        <v>232</v>
      </c>
      <c r="C241" s="11"/>
      <c r="D241" s="41"/>
      <c r="E241" s="44"/>
      <c r="F241" s="44"/>
      <c r="G241" s="44"/>
      <c r="H241" s="57">
        <f>H243+H247+H242</f>
        <v>96660.59999999999</v>
      </c>
      <c r="I241" s="57">
        <f>I243+I247+I242</f>
        <v>96660.59999999999</v>
      </c>
      <c r="J241" s="57">
        <f>J243+J247+J242</f>
        <v>96325.59999999999</v>
      </c>
    </row>
    <row r="242" spans="1:10" s="7" customFormat="1" ht="93.75" customHeight="1">
      <c r="A242" s="203"/>
      <c r="B242" s="204"/>
      <c r="C242" s="11"/>
      <c r="D242" s="127" t="s">
        <v>20</v>
      </c>
      <c r="E242" s="58" t="s">
        <v>109</v>
      </c>
      <c r="F242" s="58" t="s">
        <v>257</v>
      </c>
      <c r="G242" s="58">
        <v>200</v>
      </c>
      <c r="H242" s="87">
        <v>14996.7</v>
      </c>
      <c r="I242" s="87">
        <v>14996.7</v>
      </c>
      <c r="J242" s="87">
        <v>14961.4</v>
      </c>
    </row>
    <row r="243" spans="1:10" s="7" customFormat="1" ht="18.75">
      <c r="A243" s="203"/>
      <c r="B243" s="204"/>
      <c r="C243" s="11"/>
      <c r="D243" s="130" t="s">
        <v>46</v>
      </c>
      <c r="E243" s="38"/>
      <c r="F243" s="38"/>
      <c r="G243" s="38"/>
      <c r="H243" s="25">
        <f>H244+H245+H246</f>
        <v>21870.2</v>
      </c>
      <c r="I243" s="25">
        <f>I244+I245+I246</f>
        <v>21870.2</v>
      </c>
      <c r="J243" s="25">
        <f>J244+J245+J246</f>
        <v>21870.2</v>
      </c>
    </row>
    <row r="244" spans="1:10" s="7" customFormat="1" ht="18.75">
      <c r="A244" s="203"/>
      <c r="B244" s="204"/>
      <c r="C244" s="11"/>
      <c r="D244" s="45" t="s">
        <v>46</v>
      </c>
      <c r="E244" s="38" t="s">
        <v>87</v>
      </c>
      <c r="F244" s="38">
        <v>13100400590</v>
      </c>
      <c r="G244" s="38">
        <v>100</v>
      </c>
      <c r="H244" s="25">
        <v>21049</v>
      </c>
      <c r="I244" s="25">
        <v>21049</v>
      </c>
      <c r="J244" s="25">
        <v>21049</v>
      </c>
    </row>
    <row r="245" spans="1:10" s="7" customFormat="1" ht="18.75">
      <c r="A245" s="203"/>
      <c r="B245" s="204"/>
      <c r="C245" s="11"/>
      <c r="D245" s="45" t="s">
        <v>46</v>
      </c>
      <c r="E245" s="38" t="s">
        <v>87</v>
      </c>
      <c r="F245" s="38">
        <v>13100400590</v>
      </c>
      <c r="G245" s="38">
        <v>200</v>
      </c>
      <c r="H245" s="25">
        <v>821.2</v>
      </c>
      <c r="I245" s="25">
        <v>821.2</v>
      </c>
      <c r="J245" s="25">
        <v>821.2</v>
      </c>
    </row>
    <row r="246" spans="1:10" s="7" customFormat="1" ht="18.75">
      <c r="A246" s="203"/>
      <c r="B246" s="204"/>
      <c r="C246" s="35" t="s">
        <v>13</v>
      </c>
      <c r="D246" s="45" t="s">
        <v>46</v>
      </c>
      <c r="E246" s="38" t="s">
        <v>87</v>
      </c>
      <c r="F246" s="38">
        <v>13100400590</v>
      </c>
      <c r="G246" s="38">
        <v>800</v>
      </c>
      <c r="H246" s="25"/>
      <c r="I246" s="25"/>
      <c r="J246" s="25"/>
    </row>
    <row r="247" spans="1:10" s="7" customFormat="1" ht="18.75">
      <c r="A247" s="203"/>
      <c r="B247" s="204"/>
      <c r="C247" s="36" t="s">
        <v>14</v>
      </c>
      <c r="D247" s="130" t="s">
        <v>21</v>
      </c>
      <c r="E247" s="38"/>
      <c r="F247" s="38"/>
      <c r="G247" s="38"/>
      <c r="H247" s="25">
        <f>H248+H249+H250+H251+H252</f>
        <v>59793.7</v>
      </c>
      <c r="I247" s="25">
        <f>I248+I249+I250+I251+I252</f>
        <v>59793.7</v>
      </c>
      <c r="J247" s="25">
        <f>J248+J249+J250+J251+J252</f>
        <v>59494</v>
      </c>
    </row>
    <row r="248" spans="1:10" s="7" customFormat="1" ht="18.75">
      <c r="A248" s="203"/>
      <c r="B248" s="204"/>
      <c r="C248" s="36"/>
      <c r="D248" s="45" t="s">
        <v>21</v>
      </c>
      <c r="E248" s="38" t="s">
        <v>87</v>
      </c>
      <c r="F248" s="38">
        <v>1300580200</v>
      </c>
      <c r="G248" s="38">
        <v>200</v>
      </c>
      <c r="H248" s="25"/>
      <c r="I248" s="25"/>
      <c r="J248" s="25"/>
    </row>
    <row r="249" spans="1:10" s="7" customFormat="1" ht="18.75">
      <c r="A249" s="203"/>
      <c r="B249" s="204"/>
      <c r="C249" s="36"/>
      <c r="D249" s="45" t="s">
        <v>21</v>
      </c>
      <c r="E249" s="38" t="s">
        <v>87</v>
      </c>
      <c r="F249" s="38">
        <v>1300678450</v>
      </c>
      <c r="G249" s="38">
        <v>200</v>
      </c>
      <c r="H249" s="25">
        <v>185.9</v>
      </c>
      <c r="I249" s="25">
        <v>185.9</v>
      </c>
      <c r="J249" s="25">
        <v>185.9</v>
      </c>
    </row>
    <row r="250" spans="1:10" s="7" customFormat="1" ht="18.75">
      <c r="A250" s="203"/>
      <c r="B250" s="204"/>
      <c r="C250" s="36"/>
      <c r="D250" s="45" t="s">
        <v>21</v>
      </c>
      <c r="E250" s="38">
        <v>1003</v>
      </c>
      <c r="F250" s="38" t="s">
        <v>233</v>
      </c>
      <c r="G250" s="38">
        <v>300</v>
      </c>
      <c r="H250" s="25"/>
      <c r="I250" s="25"/>
      <c r="J250" s="25"/>
    </row>
    <row r="251" spans="1:10" s="7" customFormat="1" ht="18.75">
      <c r="A251" s="203"/>
      <c r="B251" s="204"/>
      <c r="C251" s="36"/>
      <c r="D251" s="45" t="s">
        <v>21</v>
      </c>
      <c r="E251" s="38" t="s">
        <v>85</v>
      </c>
      <c r="F251" s="38" t="s">
        <v>234</v>
      </c>
      <c r="G251" s="38">
        <v>500</v>
      </c>
      <c r="H251" s="25">
        <v>1193.6</v>
      </c>
      <c r="I251" s="25">
        <v>1193.6</v>
      </c>
      <c r="J251" s="25">
        <v>894</v>
      </c>
    </row>
    <row r="252" spans="1:10" s="7" customFormat="1" ht="18.75">
      <c r="A252" s="203"/>
      <c r="B252" s="204"/>
      <c r="C252" s="36"/>
      <c r="D252" s="45" t="s">
        <v>21</v>
      </c>
      <c r="E252" s="38" t="s">
        <v>90</v>
      </c>
      <c r="F252" s="38" t="s">
        <v>257</v>
      </c>
      <c r="G252" s="38">
        <v>500</v>
      </c>
      <c r="H252" s="25">
        <v>58414.2</v>
      </c>
      <c r="I252" s="25">
        <v>58414.2</v>
      </c>
      <c r="J252" s="25">
        <v>58414.1</v>
      </c>
    </row>
    <row r="253" s="7" customFormat="1" ht="18.75">
      <c r="C253" s="36"/>
    </row>
    <row r="254" spans="1:5" s="7" customFormat="1" ht="81">
      <c r="A254" s="17"/>
      <c r="B254" s="83" t="s">
        <v>244</v>
      </c>
      <c r="C254" s="35" t="s">
        <v>13</v>
      </c>
      <c r="D254" s="50"/>
      <c r="E254" s="16"/>
    </row>
    <row r="255" spans="1:5" s="7" customFormat="1" ht="56.25">
      <c r="A255" s="51"/>
      <c r="B255" s="49"/>
      <c r="C255" s="36" t="s">
        <v>47</v>
      </c>
      <c r="D255" s="50"/>
      <c r="E255" s="18"/>
    </row>
    <row r="256" ht="18.75">
      <c r="C256" s="36"/>
    </row>
    <row r="257" ht="18.75">
      <c r="C257" s="36"/>
    </row>
    <row r="258" ht="18.75">
      <c r="C258" s="36"/>
    </row>
    <row r="259" ht="37.5">
      <c r="C259" s="36" t="s">
        <v>24</v>
      </c>
    </row>
    <row r="260" ht="18.75">
      <c r="C260" s="36"/>
    </row>
    <row r="261" ht="18.75">
      <c r="C261" s="36"/>
    </row>
    <row r="262" ht="18.75">
      <c r="C262" s="36"/>
    </row>
    <row r="263" ht="18.75">
      <c r="C263" s="36"/>
    </row>
    <row r="264" ht="18.75">
      <c r="C264" s="36"/>
    </row>
    <row r="265" ht="12.75">
      <c r="C265" s="7"/>
    </row>
    <row r="266" ht="20.25">
      <c r="C266" s="84" t="s">
        <v>115</v>
      </c>
    </row>
    <row r="267" ht="15.75">
      <c r="C267" s="18"/>
    </row>
  </sheetData>
  <sheetProtection/>
  <mergeCells count="51">
    <mergeCell ref="A241:A252"/>
    <mergeCell ref="B241:B252"/>
    <mergeCell ref="A233:A240"/>
    <mergeCell ref="B233:B240"/>
    <mergeCell ref="A203:A204"/>
    <mergeCell ref="B203:B204"/>
    <mergeCell ref="A208:A232"/>
    <mergeCell ref="B201:B202"/>
    <mergeCell ref="A176:A180"/>
    <mergeCell ref="B176:B180"/>
    <mergeCell ref="A181:A194"/>
    <mergeCell ref="B181:B194"/>
    <mergeCell ref="A195:A200"/>
    <mergeCell ref="B195:B200"/>
    <mergeCell ref="A201:A202"/>
    <mergeCell ref="A162:A164"/>
    <mergeCell ref="A165:A168"/>
    <mergeCell ref="B165:B168"/>
    <mergeCell ref="A124:A136"/>
    <mergeCell ref="B124:B136"/>
    <mergeCell ref="A144:A147"/>
    <mergeCell ref="B144:B147"/>
    <mergeCell ref="A152:A161"/>
    <mergeCell ref="B152:B161"/>
    <mergeCell ref="A148:A149"/>
    <mergeCell ref="B148:B149"/>
    <mergeCell ref="A150:A151"/>
    <mergeCell ref="B150:B151"/>
    <mergeCell ref="A118:A119"/>
    <mergeCell ref="B118:B119"/>
    <mergeCell ref="A8:B8"/>
    <mergeCell ref="B9:B13"/>
    <mergeCell ref="A9:A13"/>
    <mergeCell ref="A3:J3"/>
    <mergeCell ref="A5:A6"/>
    <mergeCell ref="B5:B6"/>
    <mergeCell ref="C5:C6"/>
    <mergeCell ref="D5:G5"/>
    <mergeCell ref="H5:J5"/>
    <mergeCell ref="A92:A101"/>
    <mergeCell ref="B92:B101"/>
    <mergeCell ref="A102:A114"/>
    <mergeCell ref="B102:B114"/>
    <mergeCell ref="A115:A117"/>
    <mergeCell ref="B115:B117"/>
    <mergeCell ref="A15:A82"/>
    <mergeCell ref="B15:B82"/>
    <mergeCell ref="A83:A87"/>
    <mergeCell ref="B83:B87"/>
    <mergeCell ref="A88:A91"/>
    <mergeCell ref="B88:B91"/>
  </mergeCells>
  <printOptions/>
  <pageMargins left="0.48" right="0.2" top="0.33" bottom="0.19" header="0.2" footer="0.22"/>
  <pageSetup horizontalDpi="600" verticalDpi="600" orientation="landscape" paperSize="9" scale="57" r:id="rId1"/>
  <rowBreaks count="1" manualBreakCount="1">
    <brk id="18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view="pageBreakPreview" zoomScale="75" zoomScaleSheetLayoutView="75" zoomScalePageLayoutView="0" workbookViewId="0" topLeftCell="A85">
      <pane xSplit="3" topLeftCell="D1" activePane="topRight" state="frozen"/>
      <selection pane="topLeft" activeCell="A28" sqref="A28"/>
      <selection pane="topRight" activeCell="A84" sqref="A1:IV16384"/>
    </sheetView>
  </sheetViews>
  <sheetFormatPr defaultColWidth="9.140625" defaultRowHeight="12.75"/>
  <cols>
    <col min="1" max="1" width="27.8515625" style="0" customWidth="1"/>
    <col min="2" max="2" width="43.421875" style="0" customWidth="1"/>
    <col min="3" max="3" width="39.7109375" style="0" customWidth="1"/>
    <col min="4" max="4" width="6.421875" style="0" customWidth="1"/>
    <col min="6" max="6" width="10.7109375" style="0" customWidth="1"/>
    <col min="7" max="7" width="5.421875" style="0" customWidth="1"/>
    <col min="8" max="8" width="16.28125" style="0" customWidth="1"/>
    <col min="9" max="9" width="17.28125" style="0" customWidth="1"/>
    <col min="10" max="10" width="24.00390625" style="0" customWidth="1"/>
    <col min="11" max="11" width="10.421875" style="0" bestFit="1" customWidth="1"/>
  </cols>
  <sheetData>
    <row r="1" spans="1:10" s="3" customFormat="1" ht="18.75">
      <c r="A1" s="1"/>
      <c r="B1" s="1"/>
      <c r="C1" s="1"/>
      <c r="D1" s="2"/>
      <c r="E1" s="2"/>
      <c r="F1" s="2"/>
      <c r="G1" s="2"/>
      <c r="H1" s="2"/>
      <c r="I1" s="2"/>
      <c r="J1" s="2" t="s">
        <v>0</v>
      </c>
    </row>
    <row r="2" spans="1:10" s="3" customFormat="1" ht="18.75">
      <c r="A2" s="1"/>
      <c r="B2" s="1"/>
      <c r="C2" s="1"/>
      <c r="D2" s="4"/>
      <c r="E2" s="4"/>
      <c r="F2" s="4"/>
      <c r="G2" s="4"/>
      <c r="H2" s="4"/>
      <c r="I2" s="4"/>
      <c r="J2" s="4"/>
    </row>
    <row r="3" spans="1:10" s="3" customFormat="1" ht="87.75" customHeight="1">
      <c r="A3" s="166" t="s">
        <v>151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7" customFormat="1" ht="12.7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s="7" customFormat="1" ht="29.25" customHeight="1">
      <c r="A5" s="167" t="s">
        <v>1</v>
      </c>
      <c r="B5" s="168" t="s">
        <v>2</v>
      </c>
      <c r="C5" s="169" t="s">
        <v>3</v>
      </c>
      <c r="D5" s="170" t="s">
        <v>4</v>
      </c>
      <c r="E5" s="170"/>
      <c r="F5" s="170"/>
      <c r="G5" s="170"/>
      <c r="H5" s="171" t="s">
        <v>5</v>
      </c>
      <c r="I5" s="171"/>
      <c r="J5" s="171"/>
    </row>
    <row r="6" spans="1:10" s="9" customFormat="1" ht="74.25" customHeight="1">
      <c r="A6" s="167"/>
      <c r="B6" s="168"/>
      <c r="C6" s="169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s="7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2" s="13" customFormat="1" ht="17.25" customHeight="1">
      <c r="A8" s="232" t="s">
        <v>50</v>
      </c>
      <c r="B8" s="233" t="s">
        <v>18</v>
      </c>
      <c r="C8" s="28" t="s">
        <v>13</v>
      </c>
      <c r="D8" s="37"/>
      <c r="E8" s="37"/>
      <c r="F8" s="37"/>
      <c r="G8" s="37"/>
      <c r="H8" s="59">
        <f>H10+H11+H12</f>
        <v>420120.4999999999</v>
      </c>
      <c r="I8" s="59">
        <f>I10+I11+I12</f>
        <v>420120.4999999999</v>
      </c>
      <c r="J8" s="59">
        <f>J10+J11+J12</f>
        <v>420089.6999999999</v>
      </c>
      <c r="K8" s="55">
        <f>H8+H87+H97+H113+H120+H124+H127+H132+H142+H146+H152+H164</f>
        <v>538489.9999999999</v>
      </c>
      <c r="L8" s="55">
        <f>609518.3-K8</f>
        <v>71028.30000000016</v>
      </c>
    </row>
    <row r="9" spans="1:11" s="13" customFormat="1" ht="18.75">
      <c r="A9" s="232"/>
      <c r="B9" s="233"/>
      <c r="C9" s="11" t="s">
        <v>14</v>
      </c>
      <c r="D9" s="38"/>
      <c r="E9" s="38"/>
      <c r="F9" s="38"/>
      <c r="G9" s="38"/>
      <c r="H9" s="23">
        <f>H10+H11+H12</f>
        <v>420120.4999999999</v>
      </c>
      <c r="I9" s="23">
        <f>I10+I11+I12</f>
        <v>420120.4999999999</v>
      </c>
      <c r="J9" s="23">
        <f>J10+J11+J12</f>
        <v>420089.6999999999</v>
      </c>
      <c r="K9" s="55"/>
    </row>
    <row r="10" spans="1:11" s="13" customFormat="1" ht="37.5">
      <c r="A10" s="232"/>
      <c r="B10" s="233"/>
      <c r="C10" s="11" t="s">
        <v>22</v>
      </c>
      <c r="D10" s="39" t="s">
        <v>19</v>
      </c>
      <c r="E10" s="38"/>
      <c r="F10" s="38"/>
      <c r="G10" s="38"/>
      <c r="H10" s="23">
        <f>H16</f>
        <v>9135.2</v>
      </c>
      <c r="I10" s="23">
        <f>I16</f>
        <v>9135.2</v>
      </c>
      <c r="J10" s="23">
        <f>J16</f>
        <v>9135.2</v>
      </c>
      <c r="K10" s="55"/>
    </row>
    <row r="11" spans="1:11" s="13" customFormat="1" ht="37.5">
      <c r="A11" s="232"/>
      <c r="B11" s="233"/>
      <c r="C11" s="11" t="s">
        <v>23</v>
      </c>
      <c r="D11" s="39" t="s">
        <v>20</v>
      </c>
      <c r="E11" s="38"/>
      <c r="F11" s="38"/>
      <c r="G11" s="38"/>
      <c r="H11" s="23">
        <f>H20+H56+H61+H65+H74</f>
        <v>315276.8999999999</v>
      </c>
      <c r="I11" s="23">
        <f>I20+I56+I61+I65+I74</f>
        <v>315276.8999999999</v>
      </c>
      <c r="J11" s="23">
        <f>J20+J56+J61+J65+J74</f>
        <v>315250.1999999999</v>
      </c>
      <c r="K11" s="55"/>
    </row>
    <row r="12" spans="1:11" s="13" customFormat="1" ht="42.75" customHeight="1">
      <c r="A12" s="232"/>
      <c r="B12" s="233"/>
      <c r="C12" s="11" t="s">
        <v>24</v>
      </c>
      <c r="D12" s="39" t="s">
        <v>21</v>
      </c>
      <c r="E12" s="38"/>
      <c r="F12" s="38"/>
      <c r="G12" s="38"/>
      <c r="H12" s="23">
        <f>H46+H55+H62+H68+H81+H86</f>
        <v>95708.4</v>
      </c>
      <c r="I12" s="23">
        <f>I46+I55+I62+I68+I81+I86</f>
        <v>95708.4</v>
      </c>
      <c r="J12" s="23">
        <f>J46+J55+J62+J68+J81+J86</f>
        <v>95704.29999999999</v>
      </c>
      <c r="K12" s="55"/>
    </row>
    <row r="13" spans="1:11" s="13" customFormat="1" ht="18.75">
      <c r="A13" s="10" t="s">
        <v>15</v>
      </c>
      <c r="B13" s="14"/>
      <c r="C13" s="11"/>
      <c r="D13" s="40"/>
      <c r="E13" s="38"/>
      <c r="F13" s="38"/>
      <c r="G13" s="38"/>
      <c r="H13" s="12"/>
      <c r="I13" s="12"/>
      <c r="J13" s="12"/>
      <c r="K13" s="55"/>
    </row>
    <row r="14" spans="1:11" s="7" customFormat="1" ht="17.25" customHeight="1">
      <c r="A14" s="210" t="s">
        <v>16</v>
      </c>
      <c r="B14" s="231" t="s">
        <v>25</v>
      </c>
      <c r="C14" s="28" t="s">
        <v>13</v>
      </c>
      <c r="D14" s="30"/>
      <c r="E14" s="37"/>
      <c r="F14" s="37"/>
      <c r="G14" s="37"/>
      <c r="H14" s="20">
        <f>H16+H20+H46</f>
        <v>393579.6</v>
      </c>
      <c r="I14" s="20">
        <f>I16+I20+I46</f>
        <v>393579.6</v>
      </c>
      <c r="J14" s="20">
        <f>J16+J20+J46</f>
        <v>393549.0999999999</v>
      </c>
      <c r="K14" s="55"/>
    </row>
    <row r="15" spans="1:11" s="7" customFormat="1" ht="18.75">
      <c r="A15" s="210"/>
      <c r="B15" s="231"/>
      <c r="C15" s="11" t="s">
        <v>14</v>
      </c>
      <c r="D15" s="15"/>
      <c r="E15" s="38"/>
      <c r="F15" s="38"/>
      <c r="G15" s="38"/>
      <c r="H15" s="48"/>
      <c r="I15" s="48"/>
      <c r="J15" s="48"/>
      <c r="K15" s="55"/>
    </row>
    <row r="16" spans="1:11" s="7" customFormat="1" ht="37.5">
      <c r="A16" s="210"/>
      <c r="B16" s="231"/>
      <c r="C16" s="11" t="s">
        <v>22</v>
      </c>
      <c r="D16" s="27" t="s">
        <v>19</v>
      </c>
      <c r="E16" s="38"/>
      <c r="F16" s="38"/>
      <c r="G16" s="38"/>
      <c r="H16" s="24">
        <f>H17+H18+H19</f>
        <v>9135.2</v>
      </c>
      <c r="I16" s="24">
        <f>I17+I18+I19</f>
        <v>9135.2</v>
      </c>
      <c r="J16" s="24">
        <f>J17+J18+J19</f>
        <v>9135.2</v>
      </c>
      <c r="K16" s="55"/>
    </row>
    <row r="17" spans="1:11" s="7" customFormat="1" ht="18.75">
      <c r="A17" s="210"/>
      <c r="B17" s="231"/>
      <c r="C17" s="11" t="s">
        <v>105</v>
      </c>
      <c r="D17" s="27" t="s">
        <v>19</v>
      </c>
      <c r="E17" s="38" t="s">
        <v>66</v>
      </c>
      <c r="F17" s="38" t="s">
        <v>67</v>
      </c>
      <c r="G17" s="38">
        <v>100</v>
      </c>
      <c r="H17" s="24">
        <v>5134</v>
      </c>
      <c r="I17" s="24">
        <v>5134</v>
      </c>
      <c r="J17" s="24">
        <v>5134</v>
      </c>
      <c r="K17" s="55"/>
    </row>
    <row r="18" spans="1:11" s="7" customFormat="1" ht="18.75">
      <c r="A18" s="210"/>
      <c r="B18" s="231"/>
      <c r="C18" s="11"/>
      <c r="D18" s="27" t="s">
        <v>19</v>
      </c>
      <c r="E18" s="38" t="s">
        <v>66</v>
      </c>
      <c r="F18" s="38" t="s">
        <v>67</v>
      </c>
      <c r="G18" s="38">
        <v>200</v>
      </c>
      <c r="H18" s="24">
        <v>3952.1</v>
      </c>
      <c r="I18" s="24">
        <v>3952.1</v>
      </c>
      <c r="J18" s="24">
        <v>3952.1</v>
      </c>
      <c r="K18" s="55"/>
    </row>
    <row r="19" spans="1:11" s="7" customFormat="1" ht="18.75">
      <c r="A19" s="210"/>
      <c r="B19" s="231"/>
      <c r="C19" s="11"/>
      <c r="D19" s="27" t="s">
        <v>19</v>
      </c>
      <c r="E19" s="38" t="s">
        <v>66</v>
      </c>
      <c r="F19" s="38" t="s">
        <v>67</v>
      </c>
      <c r="G19" s="38">
        <v>800</v>
      </c>
      <c r="H19" s="24">
        <v>49.1</v>
      </c>
      <c r="I19" s="24">
        <v>49.1</v>
      </c>
      <c r="J19" s="24">
        <v>49.1</v>
      </c>
      <c r="K19" s="55"/>
    </row>
    <row r="20" spans="1:11" s="7" customFormat="1" ht="37.5">
      <c r="A20" s="210"/>
      <c r="B20" s="231"/>
      <c r="C20" s="11" t="s">
        <v>23</v>
      </c>
      <c r="D20" s="27" t="s">
        <v>20</v>
      </c>
      <c r="E20" s="38"/>
      <c r="F20" s="38"/>
      <c r="G20" s="38"/>
      <c r="H20" s="24">
        <f>H21+H22+H23+H24+H25+H26+H27+H28+H29+H30+H31+H32+H33+H34+H35+H38+H39+H40+H41+H42+H43+H44+H45+H37+H36</f>
        <v>292530.29999999993</v>
      </c>
      <c r="I20" s="24">
        <f>I21+I22+I23+I24+I25+I26+I27+I28+I29+I30+I31+I32+I33+I34+I35+I38+I39+I40+I41+I42+I43+I44+I45+I37+I36</f>
        <v>292530.29999999993</v>
      </c>
      <c r="J20" s="24">
        <f>J21+J22+J23+J24+J25+J26+J27+J28+J29+J30+J31+J32+J33+J34+J35+J38+J39+J40+J41+J42+J43+J44+J45+J37+J36</f>
        <v>292503.8999999999</v>
      </c>
      <c r="K20" s="55"/>
    </row>
    <row r="21" spans="1:11" s="7" customFormat="1" ht="18.75">
      <c r="A21" s="210"/>
      <c r="B21" s="231"/>
      <c r="C21" s="11" t="s">
        <v>105</v>
      </c>
      <c r="D21" s="27" t="s">
        <v>20</v>
      </c>
      <c r="E21" s="38" t="s">
        <v>106</v>
      </c>
      <c r="F21" s="38" t="s">
        <v>107</v>
      </c>
      <c r="G21" s="38">
        <v>100</v>
      </c>
      <c r="H21" s="24">
        <v>46452.3</v>
      </c>
      <c r="I21" s="24">
        <v>46452.3</v>
      </c>
      <c r="J21" s="24">
        <v>46452.3</v>
      </c>
      <c r="K21" s="55"/>
    </row>
    <row r="22" spans="1:11" s="7" customFormat="1" ht="18.75">
      <c r="A22" s="210"/>
      <c r="B22" s="231"/>
      <c r="C22" s="11"/>
      <c r="D22" s="27" t="s">
        <v>20</v>
      </c>
      <c r="E22" s="38" t="s">
        <v>106</v>
      </c>
      <c r="F22" s="38" t="s">
        <v>107</v>
      </c>
      <c r="G22" s="38">
        <v>200</v>
      </c>
      <c r="H22" s="24">
        <v>1550.3</v>
      </c>
      <c r="I22" s="24">
        <v>1550.3</v>
      </c>
      <c r="J22" s="24">
        <v>1550.3</v>
      </c>
      <c r="K22" s="55"/>
    </row>
    <row r="23" spans="1:11" s="7" customFormat="1" ht="18.75">
      <c r="A23" s="210"/>
      <c r="B23" s="231"/>
      <c r="C23" s="11"/>
      <c r="D23" s="27" t="s">
        <v>20</v>
      </c>
      <c r="E23" s="38" t="s">
        <v>106</v>
      </c>
      <c r="F23" s="38" t="s">
        <v>108</v>
      </c>
      <c r="G23" s="38">
        <v>100</v>
      </c>
      <c r="H23" s="24">
        <v>14739.7</v>
      </c>
      <c r="I23" s="24">
        <v>14739.7</v>
      </c>
      <c r="J23" s="24">
        <v>14739.7</v>
      </c>
      <c r="K23" s="55"/>
    </row>
    <row r="24" spans="1:11" s="7" customFormat="1" ht="18.75">
      <c r="A24" s="210"/>
      <c r="B24" s="231"/>
      <c r="C24" s="11"/>
      <c r="D24" s="27" t="s">
        <v>20</v>
      </c>
      <c r="E24" s="38" t="s">
        <v>106</v>
      </c>
      <c r="F24" s="38" t="s">
        <v>108</v>
      </c>
      <c r="G24" s="38">
        <v>200</v>
      </c>
      <c r="H24" s="24">
        <v>26499.2</v>
      </c>
      <c r="I24" s="24">
        <v>26499.2</v>
      </c>
      <c r="J24" s="24">
        <v>26499.2</v>
      </c>
      <c r="K24" s="55"/>
    </row>
    <row r="25" spans="1:11" s="7" customFormat="1" ht="18.75">
      <c r="A25" s="210"/>
      <c r="B25" s="231"/>
      <c r="C25" s="11"/>
      <c r="D25" s="27" t="s">
        <v>20</v>
      </c>
      <c r="E25" s="38" t="s">
        <v>106</v>
      </c>
      <c r="F25" s="38" t="s">
        <v>108</v>
      </c>
      <c r="G25" s="38">
        <v>800</v>
      </c>
      <c r="H25" s="24">
        <v>2504.2</v>
      </c>
      <c r="I25" s="24">
        <v>2504.2</v>
      </c>
      <c r="J25" s="24">
        <v>2504.2</v>
      </c>
      <c r="K25" s="55"/>
    </row>
    <row r="26" spans="1:11" s="7" customFormat="1" ht="18.75">
      <c r="A26" s="210"/>
      <c r="B26" s="231"/>
      <c r="C26" s="11"/>
      <c r="D26" s="27" t="s">
        <v>20</v>
      </c>
      <c r="E26" s="38" t="s">
        <v>106</v>
      </c>
      <c r="F26" s="38" t="s">
        <v>135</v>
      </c>
      <c r="G26" s="38">
        <v>200</v>
      </c>
      <c r="H26" s="24"/>
      <c r="I26" s="24"/>
      <c r="J26" s="24"/>
      <c r="K26" s="55"/>
    </row>
    <row r="27" spans="1:11" s="7" customFormat="1" ht="18.75">
      <c r="A27" s="210"/>
      <c r="B27" s="231"/>
      <c r="C27" s="11"/>
      <c r="D27" s="27" t="s">
        <v>20</v>
      </c>
      <c r="E27" s="38" t="s">
        <v>109</v>
      </c>
      <c r="F27" s="38" t="s">
        <v>110</v>
      </c>
      <c r="G27" s="38">
        <v>100</v>
      </c>
      <c r="H27" s="24">
        <v>97573.9</v>
      </c>
      <c r="I27" s="24">
        <v>97573.9</v>
      </c>
      <c r="J27" s="24">
        <v>97573.9</v>
      </c>
      <c r="K27" s="55"/>
    </row>
    <row r="28" spans="1:11" s="7" customFormat="1" ht="18.75">
      <c r="A28" s="210"/>
      <c r="B28" s="231"/>
      <c r="C28" s="11"/>
      <c r="D28" s="27" t="s">
        <v>20</v>
      </c>
      <c r="E28" s="38" t="s">
        <v>109</v>
      </c>
      <c r="F28" s="58" t="s">
        <v>110</v>
      </c>
      <c r="G28" s="38">
        <v>200</v>
      </c>
      <c r="H28" s="24">
        <v>6259.9</v>
      </c>
      <c r="I28" s="69">
        <v>6259.9</v>
      </c>
      <c r="J28" s="24">
        <v>6259.9</v>
      </c>
      <c r="K28" s="55"/>
    </row>
    <row r="29" spans="1:11" s="7" customFormat="1" ht="18.75">
      <c r="A29" s="210"/>
      <c r="B29" s="231"/>
      <c r="C29" s="11"/>
      <c r="D29" s="27" t="s">
        <v>20</v>
      </c>
      <c r="E29" s="38" t="s">
        <v>109</v>
      </c>
      <c r="F29" s="38" t="s">
        <v>110</v>
      </c>
      <c r="G29" s="38">
        <v>800</v>
      </c>
      <c r="H29" s="24">
        <v>12.9</v>
      </c>
      <c r="I29" s="24">
        <v>12.9</v>
      </c>
      <c r="J29" s="24">
        <v>12.9</v>
      </c>
      <c r="K29" s="55"/>
    </row>
    <row r="30" spans="1:11" s="7" customFormat="1" ht="18.75">
      <c r="A30" s="210"/>
      <c r="B30" s="231"/>
      <c r="C30" s="11"/>
      <c r="D30" s="27" t="s">
        <v>20</v>
      </c>
      <c r="E30" s="38" t="s">
        <v>109</v>
      </c>
      <c r="F30" s="58" t="s">
        <v>136</v>
      </c>
      <c r="G30" s="38">
        <v>200</v>
      </c>
      <c r="H30" s="24">
        <v>195</v>
      </c>
      <c r="I30" s="24">
        <v>195</v>
      </c>
      <c r="J30" s="24">
        <v>195</v>
      </c>
      <c r="K30" s="55"/>
    </row>
    <row r="31" spans="1:11" s="7" customFormat="1" ht="18.75">
      <c r="A31" s="210"/>
      <c r="B31" s="231"/>
      <c r="C31" s="11"/>
      <c r="D31" s="27" t="s">
        <v>20</v>
      </c>
      <c r="E31" s="38" t="s">
        <v>109</v>
      </c>
      <c r="F31" s="38" t="s">
        <v>111</v>
      </c>
      <c r="G31" s="38">
        <v>200</v>
      </c>
      <c r="H31" s="24">
        <v>26120.9</v>
      </c>
      <c r="I31" s="24">
        <v>26120.9</v>
      </c>
      <c r="J31" s="24">
        <v>26120.9</v>
      </c>
      <c r="K31" s="55"/>
    </row>
    <row r="32" spans="1:11" s="7" customFormat="1" ht="18.75">
      <c r="A32" s="210"/>
      <c r="B32" s="231"/>
      <c r="C32" s="11"/>
      <c r="D32" s="27" t="s">
        <v>20</v>
      </c>
      <c r="E32" s="38" t="s">
        <v>109</v>
      </c>
      <c r="F32" s="38" t="s">
        <v>111</v>
      </c>
      <c r="G32" s="38">
        <v>800</v>
      </c>
      <c r="H32" s="24">
        <v>2615.3</v>
      </c>
      <c r="I32" s="24">
        <v>2615.3</v>
      </c>
      <c r="J32" s="24">
        <v>2615.3</v>
      </c>
      <c r="K32" s="55"/>
    </row>
    <row r="33" spans="1:11" s="7" customFormat="1" ht="18.75">
      <c r="A33" s="210"/>
      <c r="B33" s="231"/>
      <c r="C33" s="11"/>
      <c r="D33" s="27" t="s">
        <v>20</v>
      </c>
      <c r="E33" s="38" t="s">
        <v>109</v>
      </c>
      <c r="F33" s="38" t="s">
        <v>112</v>
      </c>
      <c r="G33" s="38">
        <v>100</v>
      </c>
      <c r="H33" s="24">
        <v>29480.7</v>
      </c>
      <c r="I33" s="24">
        <v>29480.7</v>
      </c>
      <c r="J33" s="24">
        <v>29480.7</v>
      </c>
      <c r="K33" s="55"/>
    </row>
    <row r="34" spans="1:11" s="7" customFormat="1" ht="18.75">
      <c r="A34" s="210"/>
      <c r="B34" s="231"/>
      <c r="C34" s="11"/>
      <c r="D34" s="27" t="s">
        <v>20</v>
      </c>
      <c r="E34" s="38" t="s">
        <v>109</v>
      </c>
      <c r="F34" s="38" t="s">
        <v>112</v>
      </c>
      <c r="G34" s="38">
        <v>200</v>
      </c>
      <c r="H34" s="24">
        <v>8731.8</v>
      </c>
      <c r="I34" s="24">
        <v>8731.8</v>
      </c>
      <c r="J34" s="24">
        <v>8731.8</v>
      </c>
      <c r="K34" s="55"/>
    </row>
    <row r="35" spans="1:11" s="7" customFormat="1" ht="18.75">
      <c r="A35" s="210"/>
      <c r="B35" s="231"/>
      <c r="C35" s="11"/>
      <c r="D35" s="27" t="s">
        <v>20</v>
      </c>
      <c r="E35" s="38" t="s">
        <v>109</v>
      </c>
      <c r="F35" s="38" t="s">
        <v>112</v>
      </c>
      <c r="G35" s="38">
        <v>800</v>
      </c>
      <c r="H35" s="24">
        <v>4106.1</v>
      </c>
      <c r="I35" s="24">
        <v>4106.1</v>
      </c>
      <c r="J35" s="24">
        <v>4106.1</v>
      </c>
      <c r="K35" s="55"/>
    </row>
    <row r="36" spans="1:11" s="7" customFormat="1" ht="18.75">
      <c r="A36" s="210"/>
      <c r="B36" s="231"/>
      <c r="C36" s="11"/>
      <c r="D36" s="27" t="s">
        <v>20</v>
      </c>
      <c r="E36" s="38" t="s">
        <v>109</v>
      </c>
      <c r="F36" s="38" t="s">
        <v>144</v>
      </c>
      <c r="G36" s="38">
        <v>200</v>
      </c>
      <c r="H36" s="24">
        <v>628.9</v>
      </c>
      <c r="I36" s="24">
        <v>628.9</v>
      </c>
      <c r="J36" s="24">
        <v>628.9</v>
      </c>
      <c r="K36" s="55"/>
    </row>
    <row r="37" spans="1:11" s="7" customFormat="1" ht="18.75">
      <c r="A37" s="210"/>
      <c r="B37" s="231"/>
      <c r="C37" s="11"/>
      <c r="D37" s="27" t="s">
        <v>20</v>
      </c>
      <c r="E37" s="38" t="s">
        <v>109</v>
      </c>
      <c r="F37" s="38" t="s">
        <v>143</v>
      </c>
      <c r="G37" s="38">
        <v>200</v>
      </c>
      <c r="H37" s="24">
        <v>1467.5</v>
      </c>
      <c r="I37" s="24">
        <v>1467.5</v>
      </c>
      <c r="J37" s="24">
        <v>1467.5</v>
      </c>
      <c r="K37" s="55"/>
    </row>
    <row r="38" spans="1:11" s="7" customFormat="1" ht="18.75">
      <c r="A38" s="210"/>
      <c r="B38" s="231"/>
      <c r="C38" s="11"/>
      <c r="D38" s="27" t="s">
        <v>20</v>
      </c>
      <c r="E38" s="38" t="s">
        <v>106</v>
      </c>
      <c r="F38" s="38" t="s">
        <v>117</v>
      </c>
      <c r="G38" s="38">
        <v>200</v>
      </c>
      <c r="H38" s="24">
        <v>4618.1</v>
      </c>
      <c r="I38" s="24">
        <v>4618.1</v>
      </c>
      <c r="J38" s="24">
        <v>4618.1</v>
      </c>
      <c r="K38" s="55"/>
    </row>
    <row r="39" spans="1:11" s="7" customFormat="1" ht="18.75">
      <c r="A39" s="210"/>
      <c r="B39" s="231"/>
      <c r="C39" s="11"/>
      <c r="D39" s="27" t="s">
        <v>20</v>
      </c>
      <c r="E39" s="38" t="s">
        <v>109</v>
      </c>
      <c r="F39" s="38" t="s">
        <v>137</v>
      </c>
      <c r="G39" s="38">
        <v>200</v>
      </c>
      <c r="H39" s="24">
        <v>2285.6</v>
      </c>
      <c r="I39" s="24">
        <v>2285.6</v>
      </c>
      <c r="J39" s="24">
        <v>2285.6</v>
      </c>
      <c r="K39" s="55"/>
    </row>
    <row r="40" spans="1:11" s="7" customFormat="1" ht="18.75">
      <c r="A40" s="210"/>
      <c r="B40" s="231"/>
      <c r="C40" s="11"/>
      <c r="D40" s="27" t="s">
        <v>20</v>
      </c>
      <c r="E40" s="38" t="s">
        <v>109</v>
      </c>
      <c r="F40" s="38" t="s">
        <v>118</v>
      </c>
      <c r="G40" s="38">
        <v>200</v>
      </c>
      <c r="H40" s="24">
        <v>620.9</v>
      </c>
      <c r="I40" s="69">
        <v>620.9</v>
      </c>
      <c r="J40" s="24">
        <v>594.5</v>
      </c>
      <c r="K40" s="55"/>
    </row>
    <row r="41" spans="1:12" s="7" customFormat="1" ht="18.75">
      <c r="A41" s="210"/>
      <c r="B41" s="231"/>
      <c r="C41" s="11"/>
      <c r="D41" s="27" t="s">
        <v>20</v>
      </c>
      <c r="E41" s="38" t="s">
        <v>66</v>
      </c>
      <c r="F41" s="38" t="s">
        <v>67</v>
      </c>
      <c r="G41" s="38">
        <v>100</v>
      </c>
      <c r="H41" s="24">
        <v>7524.1</v>
      </c>
      <c r="I41" s="24">
        <v>7524.1</v>
      </c>
      <c r="J41" s="24">
        <v>7524.1</v>
      </c>
      <c r="K41" s="55"/>
      <c r="L41" s="64"/>
    </row>
    <row r="42" spans="1:11" s="7" customFormat="1" ht="18.75">
      <c r="A42" s="210"/>
      <c r="B42" s="231"/>
      <c r="C42" s="11"/>
      <c r="D42" s="27" t="s">
        <v>20</v>
      </c>
      <c r="E42" s="38" t="s">
        <v>66</v>
      </c>
      <c r="F42" s="38" t="s">
        <v>67</v>
      </c>
      <c r="G42" s="38">
        <v>200</v>
      </c>
      <c r="H42" s="24">
        <v>461</v>
      </c>
      <c r="I42" s="24">
        <v>461</v>
      </c>
      <c r="J42" s="24">
        <v>461</v>
      </c>
      <c r="K42" s="55"/>
    </row>
    <row r="43" spans="1:11" s="7" customFormat="1" ht="18.75">
      <c r="A43" s="210"/>
      <c r="B43" s="231"/>
      <c r="C43" s="11"/>
      <c r="D43" s="27" t="s">
        <v>20</v>
      </c>
      <c r="E43" s="38" t="s">
        <v>66</v>
      </c>
      <c r="F43" s="38" t="s">
        <v>67</v>
      </c>
      <c r="G43" s="38">
        <v>800</v>
      </c>
      <c r="H43" s="24">
        <v>0.9</v>
      </c>
      <c r="I43" s="24">
        <v>0.9</v>
      </c>
      <c r="J43" s="24">
        <v>0.9</v>
      </c>
      <c r="K43" s="55"/>
    </row>
    <row r="44" spans="1:11" s="7" customFormat="1" ht="18.75">
      <c r="A44" s="210"/>
      <c r="B44" s="231"/>
      <c r="C44" s="11"/>
      <c r="D44" s="27" t="s">
        <v>20</v>
      </c>
      <c r="E44" s="38" t="s">
        <v>66</v>
      </c>
      <c r="F44" s="38" t="s">
        <v>114</v>
      </c>
      <c r="G44" s="38">
        <v>400</v>
      </c>
      <c r="H44" s="24">
        <v>5029.8</v>
      </c>
      <c r="I44" s="24">
        <v>5029.8</v>
      </c>
      <c r="J44" s="24">
        <v>5029.8</v>
      </c>
      <c r="K44" s="55"/>
    </row>
    <row r="45" spans="1:11" s="7" customFormat="1" ht="18.75">
      <c r="A45" s="210"/>
      <c r="B45" s="231"/>
      <c r="C45" s="11"/>
      <c r="D45" s="27" t="s">
        <v>20</v>
      </c>
      <c r="E45" s="38">
        <v>1004</v>
      </c>
      <c r="F45" s="38" t="s">
        <v>113</v>
      </c>
      <c r="G45" s="38">
        <v>300</v>
      </c>
      <c r="H45" s="24">
        <v>3051.3</v>
      </c>
      <c r="I45" s="24">
        <v>3051.3</v>
      </c>
      <c r="J45" s="24">
        <v>3051.3</v>
      </c>
      <c r="K45" s="55"/>
    </row>
    <row r="46" spans="1:11" s="7" customFormat="1" ht="56.25">
      <c r="A46" s="210"/>
      <c r="B46" s="231"/>
      <c r="C46" s="11" t="s">
        <v>24</v>
      </c>
      <c r="D46" s="27" t="s">
        <v>21</v>
      </c>
      <c r="E46" s="38"/>
      <c r="F46" s="38"/>
      <c r="G46" s="38"/>
      <c r="H46" s="24">
        <f>H47+H48+H49+H50+H52+H51</f>
        <v>91914.1</v>
      </c>
      <c r="I46" s="24">
        <f>I47+I48+I49+I50+I52+I51</f>
        <v>91914.1</v>
      </c>
      <c r="J46" s="24">
        <f>J47+J48+J49+J50+J52+J51</f>
        <v>91910</v>
      </c>
      <c r="K46" s="55"/>
    </row>
    <row r="47" spans="1:11" s="7" customFormat="1" ht="18.75">
      <c r="A47" s="210"/>
      <c r="B47" s="231"/>
      <c r="C47" s="11" t="s">
        <v>105</v>
      </c>
      <c r="D47" s="27" t="s">
        <v>21</v>
      </c>
      <c r="E47" s="38" t="s">
        <v>109</v>
      </c>
      <c r="F47" s="38" t="s">
        <v>110</v>
      </c>
      <c r="G47" s="38">
        <v>600</v>
      </c>
      <c r="H47" s="24">
        <v>71833.8</v>
      </c>
      <c r="I47" s="69">
        <v>71833.8</v>
      </c>
      <c r="J47" s="24">
        <v>71833.8</v>
      </c>
      <c r="K47" s="55"/>
    </row>
    <row r="48" spans="1:11" s="7" customFormat="1" ht="18.75">
      <c r="A48" s="31"/>
      <c r="B48" s="65"/>
      <c r="C48" s="11"/>
      <c r="D48" s="27" t="s">
        <v>21</v>
      </c>
      <c r="E48" s="38" t="s">
        <v>109</v>
      </c>
      <c r="F48" s="38" t="s">
        <v>111</v>
      </c>
      <c r="G48" s="38">
        <v>600</v>
      </c>
      <c r="H48" s="24">
        <v>14752.5</v>
      </c>
      <c r="I48" s="24">
        <v>14752.5</v>
      </c>
      <c r="J48" s="24">
        <v>14752.5</v>
      </c>
      <c r="K48" s="55"/>
    </row>
    <row r="49" spans="1:11" s="7" customFormat="1" ht="18.75">
      <c r="A49" s="31"/>
      <c r="B49" s="65"/>
      <c r="C49" s="11"/>
      <c r="D49" s="27" t="s">
        <v>21</v>
      </c>
      <c r="E49" s="38" t="s">
        <v>109</v>
      </c>
      <c r="F49" s="38" t="s">
        <v>118</v>
      </c>
      <c r="G49" s="38">
        <v>600</v>
      </c>
      <c r="H49" s="24">
        <v>595</v>
      </c>
      <c r="I49" s="69">
        <v>595</v>
      </c>
      <c r="J49" s="24">
        <v>590.9</v>
      </c>
      <c r="K49" s="55"/>
    </row>
    <row r="50" spans="1:11" s="7" customFormat="1" ht="18.75">
      <c r="A50" s="31"/>
      <c r="B50" s="65"/>
      <c r="C50" s="11"/>
      <c r="D50" s="27" t="s">
        <v>21</v>
      </c>
      <c r="E50" s="38" t="s">
        <v>66</v>
      </c>
      <c r="F50" s="38" t="s">
        <v>114</v>
      </c>
      <c r="G50" s="38">
        <v>400</v>
      </c>
      <c r="H50" s="24">
        <v>4539.7</v>
      </c>
      <c r="I50" s="24">
        <v>4539.7</v>
      </c>
      <c r="J50" s="24">
        <v>4539.7</v>
      </c>
      <c r="K50" s="55"/>
    </row>
    <row r="51" spans="1:11" s="7" customFormat="1" ht="18.75">
      <c r="A51" s="63"/>
      <c r="B51" s="66"/>
      <c r="C51" s="11"/>
      <c r="D51" s="27" t="s">
        <v>21</v>
      </c>
      <c r="E51" s="38" t="s">
        <v>109</v>
      </c>
      <c r="F51" s="38" t="s">
        <v>111</v>
      </c>
      <c r="G51" s="38">
        <v>600</v>
      </c>
      <c r="H51" s="24">
        <v>10</v>
      </c>
      <c r="I51" s="24">
        <v>10</v>
      </c>
      <c r="J51" s="24">
        <v>10</v>
      </c>
      <c r="K51" s="55"/>
    </row>
    <row r="52" spans="1:11" s="7" customFormat="1" ht="17.25" customHeight="1">
      <c r="A52" s="63"/>
      <c r="B52" s="66"/>
      <c r="C52" s="11"/>
      <c r="D52" s="27" t="s">
        <v>21</v>
      </c>
      <c r="E52" s="38" t="s">
        <v>109</v>
      </c>
      <c r="F52" s="38" t="s">
        <v>142</v>
      </c>
      <c r="G52" s="38">
        <v>600</v>
      </c>
      <c r="H52" s="24">
        <v>183.1</v>
      </c>
      <c r="I52" s="24">
        <v>183.1</v>
      </c>
      <c r="J52" s="24">
        <v>183.1</v>
      </c>
      <c r="K52" s="55"/>
    </row>
    <row r="53" spans="1:11" s="7" customFormat="1" ht="18.75">
      <c r="A53" s="208" t="s">
        <v>17</v>
      </c>
      <c r="B53" s="163" t="s">
        <v>26</v>
      </c>
      <c r="C53" s="28" t="s">
        <v>13</v>
      </c>
      <c r="D53" s="41"/>
      <c r="E53" s="37"/>
      <c r="F53" s="37"/>
      <c r="G53" s="37"/>
      <c r="H53" s="29">
        <f>H55+H56</f>
        <v>128.7</v>
      </c>
      <c r="I53" s="29">
        <f>I55+I56</f>
        <v>128.7</v>
      </c>
      <c r="J53" s="29">
        <f>J55+J56</f>
        <v>128.7</v>
      </c>
      <c r="K53" s="55"/>
    </row>
    <row r="54" spans="1:11" s="7" customFormat="1" ht="18.75">
      <c r="A54" s="161"/>
      <c r="B54" s="164"/>
      <c r="C54" s="11" t="s">
        <v>14</v>
      </c>
      <c r="D54" s="39"/>
      <c r="E54" s="38"/>
      <c r="F54" s="38"/>
      <c r="G54" s="38"/>
      <c r="H54" s="25"/>
      <c r="I54" s="25"/>
      <c r="J54" s="25"/>
      <c r="K54" s="55"/>
    </row>
    <row r="55" spans="1:11" s="7" customFormat="1" ht="56.25">
      <c r="A55" s="161"/>
      <c r="B55" s="164"/>
      <c r="C55" s="11" t="s">
        <v>24</v>
      </c>
      <c r="D55" s="39" t="s">
        <v>21</v>
      </c>
      <c r="E55" s="38" t="s">
        <v>68</v>
      </c>
      <c r="F55" s="38" t="s">
        <v>69</v>
      </c>
      <c r="G55" s="38">
        <v>200</v>
      </c>
      <c r="H55" s="25">
        <v>63.2</v>
      </c>
      <c r="I55" s="25">
        <v>63.2</v>
      </c>
      <c r="J55" s="25">
        <v>63.2</v>
      </c>
      <c r="K55" s="55"/>
    </row>
    <row r="56" spans="1:11" s="7" customFormat="1" ht="37.5">
      <c r="A56" s="161"/>
      <c r="B56" s="164"/>
      <c r="C56" s="11" t="s">
        <v>23</v>
      </c>
      <c r="D56" s="39" t="s">
        <v>21</v>
      </c>
      <c r="E56" s="38"/>
      <c r="F56" s="38"/>
      <c r="G56" s="38"/>
      <c r="H56" s="54">
        <f>H57+H58</f>
        <v>65.5</v>
      </c>
      <c r="I56" s="54">
        <f>I57+I58</f>
        <v>65.5</v>
      </c>
      <c r="J56" s="54">
        <f>J57+J58</f>
        <v>65.5</v>
      </c>
      <c r="K56" s="55"/>
    </row>
    <row r="57" spans="1:11" s="7" customFormat="1" ht="18.75">
      <c r="A57" s="161"/>
      <c r="B57" s="164"/>
      <c r="C57" s="11"/>
      <c r="D57" s="39" t="s">
        <v>21</v>
      </c>
      <c r="E57" s="38" t="s">
        <v>68</v>
      </c>
      <c r="F57" s="38" t="s">
        <v>139</v>
      </c>
      <c r="G57" s="38">
        <v>200</v>
      </c>
      <c r="H57" s="54">
        <v>47.5</v>
      </c>
      <c r="I57" s="54">
        <v>47.5</v>
      </c>
      <c r="J57" s="54">
        <v>47.5</v>
      </c>
      <c r="K57" s="55"/>
    </row>
    <row r="58" spans="1:11" s="7" customFormat="1" ht="17.25" customHeight="1">
      <c r="A58" s="162"/>
      <c r="B58" s="165"/>
      <c r="C58" s="11"/>
      <c r="D58" s="39" t="s">
        <v>21</v>
      </c>
      <c r="E58" s="38" t="s">
        <v>68</v>
      </c>
      <c r="F58" s="38" t="s">
        <v>138</v>
      </c>
      <c r="G58" s="38">
        <v>200</v>
      </c>
      <c r="H58" s="54">
        <v>18</v>
      </c>
      <c r="I58" s="54">
        <v>18</v>
      </c>
      <c r="J58" s="54">
        <v>18</v>
      </c>
      <c r="K58" s="55"/>
    </row>
    <row r="59" spans="1:11" s="7" customFormat="1" ht="18.75">
      <c r="A59" s="210" t="s">
        <v>27</v>
      </c>
      <c r="B59" s="231" t="s">
        <v>28</v>
      </c>
      <c r="C59" s="28" t="s">
        <v>13</v>
      </c>
      <c r="D59" s="19"/>
      <c r="E59" s="37"/>
      <c r="F59" s="37"/>
      <c r="G59" s="37"/>
      <c r="H59" s="20">
        <f>H61+H62</f>
        <v>292</v>
      </c>
      <c r="I59" s="20">
        <f>I61+I62</f>
        <v>292</v>
      </c>
      <c r="J59" s="20">
        <f>J61+J62</f>
        <v>292</v>
      </c>
      <c r="K59" s="55"/>
    </row>
    <row r="60" spans="1:11" s="7" customFormat="1" ht="18.75">
      <c r="A60" s="210"/>
      <c r="B60" s="231"/>
      <c r="C60" s="11" t="s">
        <v>14</v>
      </c>
      <c r="D60" s="27"/>
      <c r="E60" s="38"/>
      <c r="F60" s="38"/>
      <c r="G60" s="38"/>
      <c r="H60" s="24"/>
      <c r="I60" s="24"/>
      <c r="J60" s="24"/>
      <c r="K60" s="55"/>
    </row>
    <row r="61" spans="1:11" s="7" customFormat="1" ht="37.5">
      <c r="A61" s="210"/>
      <c r="B61" s="231"/>
      <c r="C61" s="11" t="s">
        <v>23</v>
      </c>
      <c r="D61" s="27" t="s">
        <v>20</v>
      </c>
      <c r="E61" s="38" t="s">
        <v>66</v>
      </c>
      <c r="F61" s="38" t="s">
        <v>70</v>
      </c>
      <c r="G61" s="38">
        <v>200</v>
      </c>
      <c r="H61" s="24">
        <v>73.1</v>
      </c>
      <c r="I61" s="24">
        <v>73.1</v>
      </c>
      <c r="J61" s="24">
        <v>73.1</v>
      </c>
      <c r="K61" s="55"/>
    </row>
    <row r="62" spans="1:11" s="7" customFormat="1" ht="17.25" customHeight="1">
      <c r="A62" s="210"/>
      <c r="B62" s="231"/>
      <c r="C62" s="11" t="s">
        <v>24</v>
      </c>
      <c r="D62" s="39" t="s">
        <v>21</v>
      </c>
      <c r="E62" s="38" t="s">
        <v>66</v>
      </c>
      <c r="F62" s="38" t="s">
        <v>70</v>
      </c>
      <c r="G62" s="38">
        <v>200</v>
      </c>
      <c r="H62" s="24">
        <v>218.9</v>
      </c>
      <c r="I62" s="24">
        <v>218.9</v>
      </c>
      <c r="J62" s="24">
        <v>218.9</v>
      </c>
      <c r="K62" s="55"/>
    </row>
    <row r="63" spans="1:11" s="7" customFormat="1" ht="18.75">
      <c r="A63" s="210" t="s">
        <v>29</v>
      </c>
      <c r="B63" s="231" t="s">
        <v>32</v>
      </c>
      <c r="C63" s="28" t="s">
        <v>13</v>
      </c>
      <c r="D63" s="42"/>
      <c r="E63" s="37"/>
      <c r="F63" s="37"/>
      <c r="G63" s="37"/>
      <c r="H63" s="21">
        <f>H65+H68</f>
        <v>4018.5999999999995</v>
      </c>
      <c r="I63" s="21">
        <f>I65+I68</f>
        <v>4018.5999999999995</v>
      </c>
      <c r="J63" s="21">
        <f>J65+J68</f>
        <v>4018.5999999999995</v>
      </c>
      <c r="K63" s="55"/>
    </row>
    <row r="64" spans="1:11" s="7" customFormat="1" ht="18.75">
      <c r="A64" s="210"/>
      <c r="B64" s="231"/>
      <c r="C64" s="11" t="s">
        <v>14</v>
      </c>
      <c r="D64" s="43"/>
      <c r="E64" s="38"/>
      <c r="F64" s="38"/>
      <c r="G64" s="38"/>
      <c r="H64" s="26"/>
      <c r="I64" s="26"/>
      <c r="J64" s="26"/>
      <c r="K64" s="55"/>
    </row>
    <row r="65" spans="1:11" s="7" customFormat="1" ht="37.5">
      <c r="A65" s="210"/>
      <c r="B65" s="231"/>
      <c r="C65" s="11" t="s">
        <v>23</v>
      </c>
      <c r="D65" s="27" t="s">
        <v>20</v>
      </c>
      <c r="E65" s="38"/>
      <c r="F65" s="38"/>
      <c r="G65" s="38"/>
      <c r="H65" s="26">
        <f>H66+H67</f>
        <v>1877.3999999999999</v>
      </c>
      <c r="I65" s="26">
        <f>I66+I67</f>
        <v>1877.3999999999999</v>
      </c>
      <c r="J65" s="26">
        <f>J66+J67</f>
        <v>1877.3999999999999</v>
      </c>
      <c r="K65" s="55"/>
    </row>
    <row r="66" spans="1:11" s="7" customFormat="1" ht="18.75">
      <c r="A66" s="210"/>
      <c r="B66" s="231"/>
      <c r="C66" s="11"/>
      <c r="D66" s="27" t="s">
        <v>20</v>
      </c>
      <c r="E66" s="38" t="s">
        <v>68</v>
      </c>
      <c r="F66" s="38" t="s">
        <v>119</v>
      </c>
      <c r="G66" s="38">
        <v>200</v>
      </c>
      <c r="H66" s="26">
        <v>1779.3</v>
      </c>
      <c r="I66" s="26">
        <v>1779.3</v>
      </c>
      <c r="J66" s="26">
        <v>1779.3</v>
      </c>
      <c r="K66" s="55"/>
    </row>
    <row r="67" spans="1:11" s="7" customFormat="1" ht="18.75">
      <c r="A67" s="210"/>
      <c r="B67" s="231"/>
      <c r="C67" s="11"/>
      <c r="D67" s="27" t="s">
        <v>20</v>
      </c>
      <c r="E67" s="38" t="s">
        <v>68</v>
      </c>
      <c r="F67" s="38" t="s">
        <v>145</v>
      </c>
      <c r="G67" s="38">
        <v>200</v>
      </c>
      <c r="H67" s="26">
        <v>98.1</v>
      </c>
      <c r="I67" s="26">
        <v>98.1</v>
      </c>
      <c r="J67" s="26">
        <v>98.1</v>
      </c>
      <c r="K67" s="55"/>
    </row>
    <row r="68" spans="1:11" s="7" customFormat="1" ht="56.25">
      <c r="A68" s="210"/>
      <c r="B68" s="231"/>
      <c r="C68" s="11" t="s">
        <v>24</v>
      </c>
      <c r="D68" s="39" t="s">
        <v>21</v>
      </c>
      <c r="E68" s="38"/>
      <c r="F68" s="38"/>
      <c r="G68" s="38"/>
      <c r="H68" s="54">
        <f>H69+H70+H71</f>
        <v>2141.2</v>
      </c>
      <c r="I68" s="54">
        <f>I69+I70+I71</f>
        <v>2141.2</v>
      </c>
      <c r="J68" s="54">
        <f>J69+J70+J71</f>
        <v>2141.2</v>
      </c>
      <c r="K68" s="55"/>
    </row>
    <row r="69" spans="1:11" s="7" customFormat="1" ht="18.75">
      <c r="A69" s="210"/>
      <c r="B69" s="231"/>
      <c r="C69" s="11"/>
      <c r="D69" s="39" t="s">
        <v>21</v>
      </c>
      <c r="E69" s="38" t="s">
        <v>68</v>
      </c>
      <c r="F69" s="38" t="s">
        <v>119</v>
      </c>
      <c r="G69" s="38">
        <v>600</v>
      </c>
      <c r="H69" s="26">
        <v>724.6</v>
      </c>
      <c r="I69" s="26">
        <v>724.6</v>
      </c>
      <c r="J69" s="26">
        <v>724.6</v>
      </c>
      <c r="K69" s="55"/>
    </row>
    <row r="70" spans="1:11" s="7" customFormat="1" ht="57.75" customHeight="1">
      <c r="A70" s="210"/>
      <c r="B70" s="231"/>
      <c r="C70" s="11"/>
      <c r="D70" s="39" t="s">
        <v>21</v>
      </c>
      <c r="E70" s="38" t="s">
        <v>68</v>
      </c>
      <c r="F70" s="38" t="s">
        <v>71</v>
      </c>
      <c r="G70" s="38">
        <v>300</v>
      </c>
      <c r="H70" s="26">
        <v>144</v>
      </c>
      <c r="I70" s="26">
        <v>144</v>
      </c>
      <c r="J70" s="26">
        <v>144</v>
      </c>
      <c r="K70" s="55"/>
    </row>
    <row r="71" spans="1:11" s="7" customFormat="1" ht="17.25" customHeight="1">
      <c r="A71" s="210"/>
      <c r="B71" s="231"/>
      <c r="C71" s="11"/>
      <c r="D71" s="39" t="s">
        <v>21</v>
      </c>
      <c r="E71" s="38" t="s">
        <v>68</v>
      </c>
      <c r="F71" s="38" t="s">
        <v>120</v>
      </c>
      <c r="G71" s="38">
        <v>300</v>
      </c>
      <c r="H71" s="24">
        <v>1272.6</v>
      </c>
      <c r="I71" s="24">
        <v>1272.6</v>
      </c>
      <c r="J71" s="24">
        <v>1272.6</v>
      </c>
      <c r="K71" s="55"/>
    </row>
    <row r="72" spans="1:11" s="7" customFormat="1" ht="18.75">
      <c r="A72" s="210" t="s">
        <v>30</v>
      </c>
      <c r="B72" s="231" t="s">
        <v>33</v>
      </c>
      <c r="C72" s="28" t="s">
        <v>13</v>
      </c>
      <c r="D72" s="19"/>
      <c r="E72" s="37"/>
      <c r="F72" s="37"/>
      <c r="G72" s="37"/>
      <c r="H72" s="20">
        <f>H74+H81</f>
        <v>22086.600000000002</v>
      </c>
      <c r="I72" s="20">
        <f>I74+I81</f>
        <v>22086.600000000002</v>
      </c>
      <c r="J72" s="20">
        <f>J74+J81</f>
        <v>22086.3</v>
      </c>
      <c r="K72" s="55"/>
    </row>
    <row r="73" spans="1:11" s="7" customFormat="1" ht="18.75">
      <c r="A73" s="210"/>
      <c r="B73" s="231"/>
      <c r="C73" s="11" t="s">
        <v>14</v>
      </c>
      <c r="D73" s="27"/>
      <c r="E73" s="38"/>
      <c r="F73" s="38"/>
      <c r="G73" s="38"/>
      <c r="H73" s="24"/>
      <c r="I73" s="24"/>
      <c r="J73" s="24"/>
      <c r="K73" s="55"/>
    </row>
    <row r="74" spans="1:11" s="7" customFormat="1" ht="37.5">
      <c r="A74" s="210"/>
      <c r="B74" s="231"/>
      <c r="C74" s="11" t="s">
        <v>23</v>
      </c>
      <c r="D74" s="27" t="s">
        <v>20</v>
      </c>
      <c r="E74" s="38"/>
      <c r="F74" s="38"/>
      <c r="G74" s="38"/>
      <c r="H74" s="24">
        <f>H75+H76+H77+H78+H79+H80</f>
        <v>20730.600000000002</v>
      </c>
      <c r="I74" s="24">
        <f>I75+I76+I77+I78+I79+I80</f>
        <v>20730.600000000002</v>
      </c>
      <c r="J74" s="24">
        <f>J75+J76+J77+J78+J79+J80</f>
        <v>20730.3</v>
      </c>
      <c r="K74" s="55"/>
    </row>
    <row r="75" spans="1:11" s="7" customFormat="1" ht="18.75">
      <c r="A75" s="210"/>
      <c r="B75" s="231"/>
      <c r="C75" s="11"/>
      <c r="D75" s="27" t="s">
        <v>20</v>
      </c>
      <c r="E75" s="38">
        <v>1004</v>
      </c>
      <c r="F75" s="38" t="s">
        <v>72</v>
      </c>
      <c r="G75" s="38">
        <v>200</v>
      </c>
      <c r="H75" s="24">
        <v>4367.6</v>
      </c>
      <c r="I75" s="24">
        <v>4367.6</v>
      </c>
      <c r="J75" s="24">
        <v>4367.5</v>
      </c>
      <c r="K75" s="55"/>
    </row>
    <row r="76" spans="1:11" s="7" customFormat="1" ht="18.75">
      <c r="A76" s="210"/>
      <c r="B76" s="231"/>
      <c r="C76" s="11"/>
      <c r="D76" s="27" t="s">
        <v>20</v>
      </c>
      <c r="E76" s="38">
        <v>1004</v>
      </c>
      <c r="F76" s="38" t="s">
        <v>121</v>
      </c>
      <c r="G76" s="38">
        <v>300</v>
      </c>
      <c r="H76" s="24">
        <v>727.1</v>
      </c>
      <c r="I76" s="24">
        <v>727.1</v>
      </c>
      <c r="J76" s="24">
        <v>727</v>
      </c>
      <c r="K76" s="55"/>
    </row>
    <row r="77" spans="1:11" s="7" customFormat="1" ht="18.75">
      <c r="A77" s="210"/>
      <c r="B77" s="231"/>
      <c r="C77" s="11"/>
      <c r="D77" s="27" t="s">
        <v>20</v>
      </c>
      <c r="E77" s="38">
        <v>1004</v>
      </c>
      <c r="F77" s="38" t="s">
        <v>122</v>
      </c>
      <c r="G77" s="38">
        <v>300</v>
      </c>
      <c r="H77" s="24">
        <v>3953.6</v>
      </c>
      <c r="I77" s="24">
        <v>3953.6</v>
      </c>
      <c r="J77" s="24">
        <v>3953.6</v>
      </c>
      <c r="K77" s="55"/>
    </row>
    <row r="78" spans="1:11" s="7" customFormat="1" ht="18.75">
      <c r="A78" s="210"/>
      <c r="B78" s="231"/>
      <c r="C78" s="11"/>
      <c r="D78" s="27" t="s">
        <v>20</v>
      </c>
      <c r="E78" s="38">
        <v>1004</v>
      </c>
      <c r="F78" s="38" t="s">
        <v>123</v>
      </c>
      <c r="G78" s="38">
        <v>300</v>
      </c>
      <c r="H78" s="24">
        <v>7634.3</v>
      </c>
      <c r="I78" s="24">
        <v>7634.3</v>
      </c>
      <c r="J78" s="24">
        <v>7634.2</v>
      </c>
      <c r="K78" s="55"/>
    </row>
    <row r="79" spans="1:11" s="7" customFormat="1" ht="18.75">
      <c r="A79" s="210"/>
      <c r="B79" s="231"/>
      <c r="C79" s="11"/>
      <c r="D79" s="27" t="s">
        <v>20</v>
      </c>
      <c r="E79" s="38">
        <v>1004</v>
      </c>
      <c r="F79" s="38" t="s">
        <v>124</v>
      </c>
      <c r="G79" s="38">
        <v>300</v>
      </c>
      <c r="H79" s="24">
        <v>58</v>
      </c>
      <c r="I79" s="24">
        <v>58</v>
      </c>
      <c r="J79" s="24">
        <v>58</v>
      </c>
      <c r="K79" s="55"/>
    </row>
    <row r="80" spans="1:11" s="7" customFormat="1" ht="18.75">
      <c r="A80" s="210"/>
      <c r="B80" s="231"/>
      <c r="C80" s="11"/>
      <c r="D80" s="27" t="s">
        <v>20</v>
      </c>
      <c r="E80" s="38">
        <v>1004</v>
      </c>
      <c r="F80" s="38" t="s">
        <v>125</v>
      </c>
      <c r="G80" s="38">
        <v>300</v>
      </c>
      <c r="H80" s="24">
        <v>3990</v>
      </c>
      <c r="I80" s="24">
        <v>3990</v>
      </c>
      <c r="J80" s="24">
        <v>3990</v>
      </c>
      <c r="K80" s="55"/>
    </row>
    <row r="81" spans="1:11" s="7" customFormat="1" ht="56.25">
      <c r="A81" s="210"/>
      <c r="B81" s="231"/>
      <c r="C81" s="11" t="s">
        <v>24</v>
      </c>
      <c r="D81" s="39" t="s">
        <v>21</v>
      </c>
      <c r="E81" s="38"/>
      <c r="F81" s="38"/>
      <c r="G81" s="38"/>
      <c r="H81" s="24">
        <f>H82+H83</f>
        <v>1356</v>
      </c>
      <c r="I81" s="24">
        <f>I82+I83</f>
        <v>1356</v>
      </c>
      <c r="J81" s="24">
        <f>J82+J83</f>
        <v>1356</v>
      </c>
      <c r="K81" s="55"/>
    </row>
    <row r="82" spans="1:11" s="7" customFormat="1" ht="18.75">
      <c r="A82" s="210"/>
      <c r="B82" s="231"/>
      <c r="C82" s="11"/>
      <c r="D82" s="39" t="s">
        <v>21</v>
      </c>
      <c r="E82" s="38" t="s">
        <v>92</v>
      </c>
      <c r="F82" s="38" t="s">
        <v>126</v>
      </c>
      <c r="G82" s="38">
        <v>100</v>
      </c>
      <c r="H82" s="24">
        <v>1238.4</v>
      </c>
      <c r="I82" s="24">
        <v>1238.4</v>
      </c>
      <c r="J82" s="24">
        <v>1238.4</v>
      </c>
      <c r="K82" s="55"/>
    </row>
    <row r="83" spans="1:11" s="7" customFormat="1" ht="17.25" customHeight="1">
      <c r="A83" s="210"/>
      <c r="B83" s="231"/>
      <c r="C83" s="11"/>
      <c r="D83" s="39" t="s">
        <v>21</v>
      </c>
      <c r="E83" s="38" t="s">
        <v>92</v>
      </c>
      <c r="F83" s="38" t="s">
        <v>126</v>
      </c>
      <c r="G83" s="38">
        <v>200</v>
      </c>
      <c r="H83" s="24">
        <v>117.6</v>
      </c>
      <c r="I83" s="24">
        <v>117.6</v>
      </c>
      <c r="J83" s="24">
        <v>117.6</v>
      </c>
      <c r="K83" s="55"/>
    </row>
    <row r="84" spans="1:11" s="7" customFormat="1" ht="18.75">
      <c r="A84" s="210" t="s">
        <v>31</v>
      </c>
      <c r="B84" s="231" t="s">
        <v>34</v>
      </c>
      <c r="C84" s="28" t="s">
        <v>13</v>
      </c>
      <c r="D84" s="41"/>
      <c r="E84" s="37"/>
      <c r="F84" s="37"/>
      <c r="G84" s="37"/>
      <c r="H84" s="29">
        <f>H86</f>
        <v>15</v>
      </c>
      <c r="I84" s="29">
        <f>I86</f>
        <v>15</v>
      </c>
      <c r="J84" s="29">
        <f>J86</f>
        <v>15</v>
      </c>
      <c r="K84" s="55"/>
    </row>
    <row r="85" spans="1:11" s="7" customFormat="1" ht="55.5" customHeight="1">
      <c r="A85" s="210"/>
      <c r="B85" s="231"/>
      <c r="C85" s="11" t="s">
        <v>14</v>
      </c>
      <c r="D85" s="39"/>
      <c r="E85" s="38"/>
      <c r="F85" s="38"/>
      <c r="G85" s="38"/>
      <c r="H85" s="25"/>
      <c r="I85" s="25"/>
      <c r="J85" s="25"/>
      <c r="K85" s="55"/>
    </row>
    <row r="86" spans="1:11" s="7" customFormat="1" ht="55.5" customHeight="1">
      <c r="A86" s="210"/>
      <c r="B86" s="231"/>
      <c r="C86" s="11" t="s">
        <v>24</v>
      </c>
      <c r="D86" s="39" t="s">
        <v>21</v>
      </c>
      <c r="E86" s="38" t="s">
        <v>66</v>
      </c>
      <c r="F86" s="38" t="s">
        <v>73</v>
      </c>
      <c r="G86" s="38">
        <v>200</v>
      </c>
      <c r="H86" s="25">
        <v>15</v>
      </c>
      <c r="I86" s="25">
        <v>15</v>
      </c>
      <c r="J86" s="25">
        <v>15</v>
      </c>
      <c r="K86" s="55"/>
    </row>
    <row r="87" spans="1:11" s="7" customFormat="1" ht="17.25" customHeight="1">
      <c r="A87" s="229" t="s">
        <v>51</v>
      </c>
      <c r="B87" s="230" t="s">
        <v>35</v>
      </c>
      <c r="C87" s="28" t="s">
        <v>13</v>
      </c>
      <c r="D87" s="41"/>
      <c r="E87" s="38"/>
      <c r="F87" s="38"/>
      <c r="G87" s="38"/>
      <c r="H87" s="57">
        <f>H89</f>
        <v>2249</v>
      </c>
      <c r="I87" s="57">
        <f>I89</f>
        <v>2249</v>
      </c>
      <c r="J87" s="57">
        <f>J89</f>
        <v>0</v>
      </c>
      <c r="K87" s="55"/>
    </row>
    <row r="88" spans="1:11" s="7" customFormat="1" ht="18.75">
      <c r="A88" s="229"/>
      <c r="B88" s="230"/>
      <c r="C88" s="11" t="s">
        <v>14</v>
      </c>
      <c r="D88" s="39"/>
      <c r="E88" s="38"/>
      <c r="F88" s="38"/>
      <c r="G88" s="38"/>
      <c r="H88" s="25"/>
      <c r="I88" s="25"/>
      <c r="J88" s="25"/>
      <c r="K88" s="55"/>
    </row>
    <row r="89" spans="1:11" s="7" customFormat="1" ht="61.5" customHeight="1">
      <c r="A89" s="229"/>
      <c r="B89" s="230"/>
      <c r="C89" s="11" t="s">
        <v>24</v>
      </c>
      <c r="D89" s="39" t="s">
        <v>21</v>
      </c>
      <c r="E89" s="38"/>
      <c r="F89" s="38"/>
      <c r="G89" s="38"/>
      <c r="H89" s="25">
        <f>H90+H96</f>
        <v>2249</v>
      </c>
      <c r="I89" s="25">
        <f>I90+I96</f>
        <v>2249</v>
      </c>
      <c r="J89" s="25">
        <f>J90+J96</f>
        <v>0</v>
      </c>
      <c r="K89" s="55"/>
    </row>
    <row r="90" spans="1:11" s="7" customFormat="1" ht="17.25" customHeight="1">
      <c r="A90" s="210" t="s">
        <v>16</v>
      </c>
      <c r="B90" s="231" t="s">
        <v>36</v>
      </c>
      <c r="C90" s="28" t="s">
        <v>13</v>
      </c>
      <c r="D90" s="41"/>
      <c r="E90" s="38"/>
      <c r="F90" s="38"/>
      <c r="G90" s="38"/>
      <c r="H90" s="29">
        <f>H92+H93+H94</f>
        <v>1000</v>
      </c>
      <c r="I90" s="29">
        <f>I92+I93+I94</f>
        <v>1000</v>
      </c>
      <c r="J90" s="29">
        <f>J92+J93+J94</f>
        <v>0</v>
      </c>
      <c r="K90" s="55"/>
    </row>
    <row r="91" spans="1:11" s="7" customFormat="1" ht="18.75">
      <c r="A91" s="210"/>
      <c r="B91" s="231"/>
      <c r="C91" s="11" t="s">
        <v>14</v>
      </c>
      <c r="D91" s="39"/>
      <c r="E91" s="38"/>
      <c r="F91" s="38"/>
      <c r="G91" s="38"/>
      <c r="H91" s="25"/>
      <c r="I91" s="25"/>
      <c r="J91" s="25"/>
      <c r="K91" s="55"/>
    </row>
    <row r="92" spans="1:11" s="7" customFormat="1" ht="18.75">
      <c r="A92" s="210"/>
      <c r="B92" s="231"/>
      <c r="C92" s="11"/>
      <c r="D92" s="39" t="s">
        <v>21</v>
      </c>
      <c r="E92" s="38">
        <v>1003</v>
      </c>
      <c r="F92" s="38" t="s">
        <v>74</v>
      </c>
      <c r="G92" s="38">
        <v>300</v>
      </c>
      <c r="H92" s="25">
        <v>1000</v>
      </c>
      <c r="I92" s="25">
        <v>1000</v>
      </c>
      <c r="J92" s="25">
        <v>0</v>
      </c>
      <c r="K92" s="55"/>
    </row>
    <row r="93" spans="1:11" s="7" customFormat="1" ht="18.75">
      <c r="A93" s="210"/>
      <c r="B93" s="231"/>
      <c r="C93" s="11"/>
      <c r="D93" s="39" t="s">
        <v>21</v>
      </c>
      <c r="E93" s="38">
        <v>1003</v>
      </c>
      <c r="F93" s="38" t="s">
        <v>127</v>
      </c>
      <c r="G93" s="38">
        <v>300</v>
      </c>
      <c r="H93" s="25"/>
      <c r="I93" s="25"/>
      <c r="J93" s="25"/>
      <c r="K93" s="55"/>
    </row>
    <row r="94" spans="1:11" s="7" customFormat="1" ht="18.75">
      <c r="A94" s="210"/>
      <c r="B94" s="231"/>
      <c r="C94" s="11"/>
      <c r="D94" s="39" t="s">
        <v>21</v>
      </c>
      <c r="E94" s="38">
        <v>1003</v>
      </c>
      <c r="F94" s="38" t="s">
        <v>128</v>
      </c>
      <c r="G94" s="38">
        <v>300</v>
      </c>
      <c r="H94" s="54"/>
      <c r="I94" s="54"/>
      <c r="J94" s="25"/>
      <c r="K94" s="55"/>
    </row>
    <row r="95" spans="1:11" s="7" customFormat="1" ht="94.5">
      <c r="A95" s="210" t="s">
        <v>17</v>
      </c>
      <c r="B95" s="60" t="s">
        <v>140</v>
      </c>
      <c r="C95" s="28" t="s">
        <v>13</v>
      </c>
      <c r="D95" s="39"/>
      <c r="E95" s="38"/>
      <c r="F95" s="38"/>
      <c r="G95" s="38"/>
      <c r="H95" s="54"/>
      <c r="I95" s="54"/>
      <c r="J95" s="25"/>
      <c r="K95" s="55"/>
    </row>
    <row r="96" spans="1:11" s="7" customFormat="1" ht="18.75">
      <c r="A96" s="210"/>
      <c r="B96" s="60"/>
      <c r="C96" s="11" t="s">
        <v>14</v>
      </c>
      <c r="D96" s="39" t="s">
        <v>21</v>
      </c>
      <c r="E96" s="38">
        <v>1003</v>
      </c>
      <c r="F96" s="38" t="s">
        <v>141</v>
      </c>
      <c r="G96" s="38">
        <v>300</v>
      </c>
      <c r="H96" s="54">
        <v>1249</v>
      </c>
      <c r="I96" s="54">
        <v>1249</v>
      </c>
      <c r="J96" s="25">
        <v>0</v>
      </c>
      <c r="K96" s="55"/>
    </row>
    <row r="97" spans="1:11" s="7" customFormat="1" ht="30.75" customHeight="1">
      <c r="A97" s="174" t="s">
        <v>52</v>
      </c>
      <c r="B97" s="226" t="s">
        <v>37</v>
      </c>
      <c r="C97" s="28" t="s">
        <v>13</v>
      </c>
      <c r="D97" s="41"/>
      <c r="E97" s="38"/>
      <c r="F97" s="38"/>
      <c r="G97" s="38"/>
      <c r="H97" s="57">
        <f>H99+H105+H109</f>
        <v>8673.2</v>
      </c>
      <c r="I97" s="57">
        <f>I99+I105+I109</f>
        <v>8565.900000000001</v>
      </c>
      <c r="J97" s="57">
        <f>J99+J105+J109</f>
        <v>1715.5</v>
      </c>
      <c r="K97" s="55"/>
    </row>
    <row r="98" spans="1:11" s="7" customFormat="1" ht="18.75">
      <c r="A98" s="175"/>
      <c r="B98" s="191"/>
      <c r="C98" s="11" t="s">
        <v>14</v>
      </c>
      <c r="D98" s="39"/>
      <c r="E98" s="38"/>
      <c r="F98" s="38"/>
      <c r="G98" s="38"/>
      <c r="H98" s="25"/>
      <c r="I98" s="25"/>
      <c r="J98" s="25"/>
      <c r="K98" s="55"/>
    </row>
    <row r="99" spans="1:11" s="7" customFormat="1" ht="75">
      <c r="A99" s="175"/>
      <c r="B99" s="191"/>
      <c r="C99" s="11" t="s">
        <v>75</v>
      </c>
      <c r="D99" s="39" t="s">
        <v>38</v>
      </c>
      <c r="E99" s="38"/>
      <c r="F99" s="38"/>
      <c r="G99" s="38"/>
      <c r="H99" s="25">
        <f>H100+H101+H102+H103+H104</f>
        <v>6870.400000000001</v>
      </c>
      <c r="I99" s="25">
        <f>I100+I101+I102+I103+I104</f>
        <v>6870.400000000001</v>
      </c>
      <c r="J99" s="25">
        <f>J100+J101+J102+J103+J104</f>
        <v>1408</v>
      </c>
      <c r="K99" s="55"/>
    </row>
    <row r="100" spans="1:11" s="7" customFormat="1" ht="18.75">
      <c r="A100" s="175"/>
      <c r="B100" s="191"/>
      <c r="C100" s="11" t="s">
        <v>105</v>
      </c>
      <c r="D100" s="39" t="s">
        <v>38</v>
      </c>
      <c r="E100" s="38" t="s">
        <v>76</v>
      </c>
      <c r="F100" s="38" t="s">
        <v>77</v>
      </c>
      <c r="G100" s="38">
        <v>100</v>
      </c>
      <c r="H100" s="25">
        <v>3063.3</v>
      </c>
      <c r="I100" s="25">
        <v>3063.3</v>
      </c>
      <c r="J100" s="25">
        <v>581.2</v>
      </c>
      <c r="K100" s="55"/>
    </row>
    <row r="101" spans="1:11" s="7" customFormat="1" ht="18.75">
      <c r="A101" s="175"/>
      <c r="B101" s="191"/>
      <c r="C101" s="11"/>
      <c r="D101" s="39" t="s">
        <v>38</v>
      </c>
      <c r="E101" s="38" t="s">
        <v>76</v>
      </c>
      <c r="F101" s="38" t="s">
        <v>77</v>
      </c>
      <c r="G101" s="38">
        <v>200</v>
      </c>
      <c r="H101" s="25">
        <v>2100.4</v>
      </c>
      <c r="I101" s="25">
        <v>2100.4</v>
      </c>
      <c r="J101" s="25">
        <v>661.4</v>
      </c>
      <c r="K101" s="55"/>
    </row>
    <row r="102" spans="1:11" s="7" customFormat="1" ht="18.75">
      <c r="A102" s="175"/>
      <c r="B102" s="191"/>
      <c r="C102" s="11"/>
      <c r="D102" s="39" t="s">
        <v>38</v>
      </c>
      <c r="E102" s="38" t="s">
        <v>76</v>
      </c>
      <c r="F102" s="38" t="s">
        <v>77</v>
      </c>
      <c r="G102" s="38">
        <v>800</v>
      </c>
      <c r="H102" s="25">
        <v>684.7</v>
      </c>
      <c r="I102" s="25">
        <v>684.7</v>
      </c>
      <c r="J102" s="25">
        <v>165.4</v>
      </c>
      <c r="K102" s="55"/>
    </row>
    <row r="103" spans="1:11" s="7" customFormat="1" ht="18.75">
      <c r="A103" s="175"/>
      <c r="B103" s="191"/>
      <c r="C103" s="11"/>
      <c r="D103" s="39" t="s">
        <v>38</v>
      </c>
      <c r="E103" s="38" t="s">
        <v>76</v>
      </c>
      <c r="F103" s="38" t="s">
        <v>79</v>
      </c>
      <c r="G103" s="38">
        <v>200</v>
      </c>
      <c r="H103" s="25">
        <v>500</v>
      </c>
      <c r="I103" s="25">
        <v>500</v>
      </c>
      <c r="J103" s="25">
        <v>0</v>
      </c>
      <c r="K103" s="55"/>
    </row>
    <row r="104" spans="1:11" s="7" customFormat="1" ht="18.75">
      <c r="A104" s="175"/>
      <c r="B104" s="191"/>
      <c r="C104" s="11"/>
      <c r="D104" s="39" t="s">
        <v>38</v>
      </c>
      <c r="E104" s="38" t="s">
        <v>78</v>
      </c>
      <c r="F104" s="38" t="s">
        <v>77</v>
      </c>
      <c r="G104" s="38">
        <v>200</v>
      </c>
      <c r="H104" s="25">
        <v>522</v>
      </c>
      <c r="I104" s="25">
        <v>522</v>
      </c>
      <c r="J104" s="25">
        <v>0</v>
      </c>
      <c r="K104" s="55"/>
    </row>
    <row r="105" spans="1:11" s="7" customFormat="1" ht="37.5">
      <c r="A105" s="175"/>
      <c r="B105" s="191"/>
      <c r="C105" s="11" t="s">
        <v>39</v>
      </c>
      <c r="D105" s="39" t="s">
        <v>40</v>
      </c>
      <c r="E105" s="38"/>
      <c r="F105" s="38"/>
      <c r="G105" s="38"/>
      <c r="H105" s="25">
        <f>H106+H107+H108</f>
        <v>1695.5</v>
      </c>
      <c r="I105" s="25">
        <f>I106+I107+I108</f>
        <v>1695.5</v>
      </c>
      <c r="J105" s="25">
        <f>J106+J107+J108</f>
        <v>307.5</v>
      </c>
      <c r="K105" s="55"/>
    </row>
    <row r="106" spans="1:11" s="7" customFormat="1" ht="18.75">
      <c r="A106" s="175"/>
      <c r="B106" s="191"/>
      <c r="C106" s="11" t="s">
        <v>105</v>
      </c>
      <c r="D106" s="39" t="s">
        <v>40</v>
      </c>
      <c r="E106" s="38" t="s">
        <v>76</v>
      </c>
      <c r="F106" s="38" t="s">
        <v>77</v>
      </c>
      <c r="G106" s="38">
        <v>100</v>
      </c>
      <c r="H106" s="25">
        <v>1348.5</v>
      </c>
      <c r="I106" s="25">
        <v>1348.5</v>
      </c>
      <c r="J106" s="25">
        <v>233.3</v>
      </c>
      <c r="K106" s="55"/>
    </row>
    <row r="107" spans="1:11" s="7" customFormat="1" ht="18.75">
      <c r="A107" s="175"/>
      <c r="B107" s="191"/>
      <c r="C107" s="11"/>
      <c r="D107" s="39" t="s">
        <v>40</v>
      </c>
      <c r="E107" s="38" t="s">
        <v>76</v>
      </c>
      <c r="F107" s="38" t="s">
        <v>77</v>
      </c>
      <c r="G107" s="38">
        <v>200</v>
      </c>
      <c r="H107" s="25">
        <v>346</v>
      </c>
      <c r="I107" s="25">
        <v>346</v>
      </c>
      <c r="J107" s="25">
        <v>74.2</v>
      </c>
      <c r="K107" s="55"/>
    </row>
    <row r="108" spans="1:11" s="7" customFormat="1" ht="18.75">
      <c r="A108" s="175"/>
      <c r="B108" s="191"/>
      <c r="C108" s="11"/>
      <c r="D108" s="39" t="s">
        <v>40</v>
      </c>
      <c r="E108" s="38" t="s">
        <v>76</v>
      </c>
      <c r="F108" s="38" t="s">
        <v>77</v>
      </c>
      <c r="G108" s="38">
        <v>800</v>
      </c>
      <c r="H108" s="25">
        <v>1</v>
      </c>
      <c r="I108" s="25">
        <v>1</v>
      </c>
      <c r="J108" s="25">
        <v>0</v>
      </c>
      <c r="K108" s="55"/>
    </row>
    <row r="109" spans="1:11" s="7" customFormat="1" ht="56.25">
      <c r="A109" s="175"/>
      <c r="B109" s="191"/>
      <c r="C109" s="11" t="s">
        <v>24</v>
      </c>
      <c r="D109" s="39" t="s">
        <v>21</v>
      </c>
      <c r="E109" s="38"/>
      <c r="F109" s="38"/>
      <c r="G109" s="38"/>
      <c r="H109" s="25">
        <f>H110+H111+H112</f>
        <v>107.3</v>
      </c>
      <c r="I109" s="25">
        <f>I110+I111+I112</f>
        <v>0</v>
      </c>
      <c r="J109" s="25">
        <f>J110+J111+J112</f>
        <v>0</v>
      </c>
      <c r="K109" s="55"/>
    </row>
    <row r="110" spans="1:11" s="7" customFormat="1" ht="18.75">
      <c r="A110" s="175"/>
      <c r="B110" s="191"/>
      <c r="C110" s="11"/>
      <c r="D110" s="39" t="s">
        <v>21</v>
      </c>
      <c r="E110" s="38" t="s">
        <v>78</v>
      </c>
      <c r="F110" s="38" t="s">
        <v>79</v>
      </c>
      <c r="G110" s="38">
        <v>200</v>
      </c>
      <c r="H110" s="25">
        <v>107.3</v>
      </c>
      <c r="I110" s="25"/>
      <c r="J110" s="25">
        <v>0</v>
      </c>
      <c r="K110" s="55"/>
    </row>
    <row r="111" spans="1:11" s="7" customFormat="1" ht="18.75">
      <c r="A111" s="190"/>
      <c r="B111" s="192"/>
      <c r="C111" s="11"/>
      <c r="D111" s="39" t="s">
        <v>21</v>
      </c>
      <c r="E111" s="38" t="s">
        <v>76</v>
      </c>
      <c r="F111" s="38" t="s">
        <v>134</v>
      </c>
      <c r="G111" s="38">
        <v>500</v>
      </c>
      <c r="H111" s="25"/>
      <c r="I111" s="25"/>
      <c r="J111" s="25"/>
      <c r="K111" s="55"/>
    </row>
    <row r="112" spans="1:11" s="7" customFormat="1" ht="18.75">
      <c r="A112" s="61"/>
      <c r="B112" s="62"/>
      <c r="C112" s="11"/>
      <c r="D112" s="39" t="s">
        <v>21</v>
      </c>
      <c r="E112" s="38" t="s">
        <v>76</v>
      </c>
      <c r="F112" s="38" t="s">
        <v>146</v>
      </c>
      <c r="G112" s="38">
        <v>500</v>
      </c>
      <c r="H112" s="25"/>
      <c r="I112" s="25"/>
      <c r="J112" s="25"/>
      <c r="K112" s="55"/>
    </row>
    <row r="113" spans="1:11" s="7" customFormat="1" ht="18.75">
      <c r="A113" s="219" t="s">
        <v>53</v>
      </c>
      <c r="B113" s="193" t="s">
        <v>41</v>
      </c>
      <c r="C113" s="28" t="s">
        <v>13</v>
      </c>
      <c r="D113" s="41"/>
      <c r="E113" s="44"/>
      <c r="F113" s="44"/>
      <c r="G113" s="44"/>
      <c r="H113" s="57">
        <f>H116+H117+H118+H119</f>
        <v>300</v>
      </c>
      <c r="I113" s="57">
        <f>I116+I117+I118+I119</f>
        <v>300</v>
      </c>
      <c r="J113" s="57">
        <f>J116+J117+J118+J119</f>
        <v>23.1</v>
      </c>
      <c r="K113" s="55"/>
    </row>
    <row r="114" spans="1:11" s="7" customFormat="1" ht="18.75">
      <c r="A114" s="220"/>
      <c r="B114" s="194"/>
      <c r="C114" s="11" t="s">
        <v>14</v>
      </c>
      <c r="D114" s="39"/>
      <c r="E114" s="38"/>
      <c r="F114" s="38"/>
      <c r="G114" s="38"/>
      <c r="H114" s="25"/>
      <c r="I114" s="25"/>
      <c r="J114" s="25"/>
      <c r="K114" s="55"/>
    </row>
    <row r="115" spans="1:11" s="7" customFormat="1" ht="56.25">
      <c r="A115" s="220"/>
      <c r="B115" s="194"/>
      <c r="C115" s="11" t="s">
        <v>24</v>
      </c>
      <c r="D115" s="39" t="s">
        <v>21</v>
      </c>
      <c r="E115" s="38"/>
      <c r="F115" s="38"/>
      <c r="G115" s="38"/>
      <c r="H115" s="25"/>
      <c r="I115" s="25"/>
      <c r="J115" s="25"/>
      <c r="K115" s="55"/>
    </row>
    <row r="116" spans="1:11" s="7" customFormat="1" ht="18.75">
      <c r="A116" s="220"/>
      <c r="B116" s="194"/>
      <c r="C116" s="11"/>
      <c r="D116" s="39" t="s">
        <v>21</v>
      </c>
      <c r="E116" s="38">
        <v>1101</v>
      </c>
      <c r="F116" s="38" t="s">
        <v>80</v>
      </c>
      <c r="G116" s="38">
        <v>200</v>
      </c>
      <c r="H116" s="25">
        <v>300</v>
      </c>
      <c r="I116" s="25">
        <v>300</v>
      </c>
      <c r="J116" s="25">
        <v>23.1</v>
      </c>
      <c r="K116" s="55"/>
    </row>
    <row r="117" spans="1:11" s="7" customFormat="1" ht="18.75">
      <c r="A117" s="220"/>
      <c r="B117" s="194"/>
      <c r="C117" s="11"/>
      <c r="D117" s="39" t="s">
        <v>21</v>
      </c>
      <c r="E117" s="38">
        <v>1105</v>
      </c>
      <c r="F117" s="38" t="s">
        <v>130</v>
      </c>
      <c r="G117" s="38">
        <v>200</v>
      </c>
      <c r="H117" s="25"/>
      <c r="I117" s="25"/>
      <c r="J117" s="25"/>
      <c r="K117" s="55"/>
    </row>
    <row r="118" spans="1:11" s="7" customFormat="1" ht="18.75">
      <c r="A118" s="220"/>
      <c r="B118" s="194"/>
      <c r="C118" s="11"/>
      <c r="D118" s="39" t="s">
        <v>21</v>
      </c>
      <c r="E118" s="38">
        <v>1105</v>
      </c>
      <c r="F118" s="38" t="s">
        <v>147</v>
      </c>
      <c r="G118" s="38">
        <v>200</v>
      </c>
      <c r="H118" s="25"/>
      <c r="I118" s="25"/>
      <c r="J118" s="25"/>
      <c r="K118" s="55"/>
    </row>
    <row r="119" spans="1:11" s="7" customFormat="1" ht="18.75">
      <c r="A119" s="221"/>
      <c r="B119" s="227"/>
      <c r="C119" s="11"/>
      <c r="D119" s="39" t="s">
        <v>21</v>
      </c>
      <c r="E119" s="38">
        <v>1105</v>
      </c>
      <c r="F119" s="38" t="s">
        <v>129</v>
      </c>
      <c r="G119" s="38">
        <v>400</v>
      </c>
      <c r="H119" s="25"/>
      <c r="I119" s="25"/>
      <c r="J119" s="25"/>
      <c r="K119" s="55"/>
    </row>
    <row r="120" spans="1:11" s="7" customFormat="1" ht="51" customHeight="1">
      <c r="A120" s="219" t="s">
        <v>54</v>
      </c>
      <c r="B120" s="228" t="s">
        <v>42</v>
      </c>
      <c r="C120" s="28" t="s">
        <v>13</v>
      </c>
      <c r="D120" s="41"/>
      <c r="E120" s="44"/>
      <c r="F120" s="44"/>
      <c r="G120" s="44"/>
      <c r="H120" s="57">
        <f>H123+H122</f>
        <v>95.9</v>
      </c>
      <c r="I120" s="57">
        <f>I123+I122</f>
        <v>95.9</v>
      </c>
      <c r="J120" s="57">
        <f>J123+J122</f>
        <v>0</v>
      </c>
      <c r="K120" s="55"/>
    </row>
    <row r="121" spans="1:11" s="7" customFormat="1" ht="51" customHeight="1">
      <c r="A121" s="220"/>
      <c r="B121" s="228"/>
      <c r="C121" s="11" t="s">
        <v>14</v>
      </c>
      <c r="D121" s="39"/>
      <c r="E121" s="38"/>
      <c r="F121" s="38"/>
      <c r="G121" s="38"/>
      <c r="H121" s="25"/>
      <c r="I121" s="25"/>
      <c r="J121" s="25"/>
      <c r="K121" s="55"/>
    </row>
    <row r="122" spans="1:11" s="7" customFormat="1" ht="51" customHeight="1">
      <c r="A122" s="220"/>
      <c r="B122" s="228"/>
      <c r="C122" s="11" t="s">
        <v>24</v>
      </c>
      <c r="D122" s="39" t="s">
        <v>21</v>
      </c>
      <c r="E122" s="38" t="s">
        <v>81</v>
      </c>
      <c r="F122" s="38" t="s">
        <v>82</v>
      </c>
      <c r="G122" s="38">
        <v>400</v>
      </c>
      <c r="H122" s="54">
        <v>65.9</v>
      </c>
      <c r="I122" s="54">
        <v>65.9</v>
      </c>
      <c r="J122" s="54">
        <v>0</v>
      </c>
      <c r="K122" s="55"/>
    </row>
    <row r="123" spans="1:11" s="7" customFormat="1" ht="51" customHeight="1">
      <c r="A123" s="221"/>
      <c r="B123" s="228"/>
      <c r="C123" s="11"/>
      <c r="D123" s="39" t="s">
        <v>21</v>
      </c>
      <c r="E123" s="38" t="s">
        <v>81</v>
      </c>
      <c r="F123" s="38" t="s">
        <v>152</v>
      </c>
      <c r="G123" s="38">
        <v>200</v>
      </c>
      <c r="H123" s="54">
        <v>30</v>
      </c>
      <c r="I123" s="54">
        <v>30</v>
      </c>
      <c r="J123" s="54">
        <v>0</v>
      </c>
      <c r="K123" s="55"/>
    </row>
    <row r="124" spans="1:11" s="7" customFormat="1" ht="51" customHeight="1">
      <c r="A124" s="219" t="s">
        <v>55</v>
      </c>
      <c r="B124" s="176" t="s">
        <v>43</v>
      </c>
      <c r="C124" s="28" t="s">
        <v>13</v>
      </c>
      <c r="D124" s="41"/>
      <c r="E124" s="44"/>
      <c r="F124" s="44"/>
      <c r="G124" s="44"/>
      <c r="H124" s="57">
        <f>H126</f>
        <v>10</v>
      </c>
      <c r="I124" s="57">
        <f>I126</f>
        <v>10</v>
      </c>
      <c r="J124" s="57">
        <f>J126</f>
        <v>0</v>
      </c>
      <c r="K124" s="55"/>
    </row>
    <row r="125" spans="1:11" s="7" customFormat="1" ht="51" customHeight="1">
      <c r="A125" s="220"/>
      <c r="B125" s="177"/>
      <c r="C125" s="11" t="s">
        <v>14</v>
      </c>
      <c r="D125" s="39"/>
      <c r="E125" s="38"/>
      <c r="F125" s="38"/>
      <c r="G125" s="38"/>
      <c r="H125" s="25"/>
      <c r="I125" s="25"/>
      <c r="J125" s="25"/>
      <c r="K125" s="55"/>
    </row>
    <row r="126" spans="1:11" s="7" customFormat="1" ht="51" customHeight="1">
      <c r="A126" s="221"/>
      <c r="B126" s="222"/>
      <c r="C126" s="11" t="s">
        <v>24</v>
      </c>
      <c r="D126" s="39" t="s">
        <v>21</v>
      </c>
      <c r="E126" s="38" t="s">
        <v>83</v>
      </c>
      <c r="F126" s="38" t="s">
        <v>84</v>
      </c>
      <c r="G126" s="38">
        <v>200</v>
      </c>
      <c r="H126" s="25">
        <v>10</v>
      </c>
      <c r="I126" s="25">
        <v>10</v>
      </c>
      <c r="J126" s="25">
        <v>0</v>
      </c>
      <c r="K126" s="55"/>
    </row>
    <row r="127" spans="1:11" s="7" customFormat="1" ht="51" customHeight="1">
      <c r="A127" s="219" t="s">
        <v>56</v>
      </c>
      <c r="B127" s="176" t="s">
        <v>44</v>
      </c>
      <c r="C127" s="28" t="s">
        <v>13</v>
      </c>
      <c r="D127" s="41"/>
      <c r="E127" s="44"/>
      <c r="F127" s="44"/>
      <c r="G127" s="44"/>
      <c r="H127" s="57">
        <f>H130+H131</f>
        <v>122</v>
      </c>
      <c r="I127" s="57">
        <f>I130+I131</f>
        <v>122</v>
      </c>
      <c r="J127" s="57">
        <f>J130+J131</f>
        <v>53.2</v>
      </c>
      <c r="K127" s="55"/>
    </row>
    <row r="128" spans="1:11" s="7" customFormat="1" ht="51" customHeight="1">
      <c r="A128" s="220"/>
      <c r="B128" s="177"/>
      <c r="C128" s="11" t="s">
        <v>14</v>
      </c>
      <c r="D128" s="39"/>
      <c r="E128" s="38"/>
      <c r="F128" s="38"/>
      <c r="G128" s="38"/>
      <c r="H128" s="25"/>
      <c r="I128" s="25"/>
      <c r="J128" s="25"/>
      <c r="K128" s="55"/>
    </row>
    <row r="129" spans="1:11" s="7" customFormat="1" ht="51" customHeight="1">
      <c r="A129" s="220"/>
      <c r="B129" s="177"/>
      <c r="C129" s="11" t="s">
        <v>24</v>
      </c>
      <c r="D129" s="39" t="s">
        <v>21</v>
      </c>
      <c r="E129" s="38"/>
      <c r="F129" s="38"/>
      <c r="G129" s="38"/>
      <c r="H129" s="25"/>
      <c r="I129" s="25"/>
      <c r="J129" s="25"/>
      <c r="K129" s="55"/>
    </row>
    <row r="130" spans="1:11" s="7" customFormat="1" ht="51" customHeight="1">
      <c r="A130" s="220"/>
      <c r="B130" s="177"/>
      <c r="C130" s="11"/>
      <c r="D130" s="27" t="s">
        <v>21</v>
      </c>
      <c r="E130" s="38" t="s">
        <v>85</v>
      </c>
      <c r="F130" s="38" t="s">
        <v>86</v>
      </c>
      <c r="G130" s="38">
        <v>800</v>
      </c>
      <c r="H130" s="25">
        <v>50</v>
      </c>
      <c r="I130" s="25">
        <v>50</v>
      </c>
      <c r="J130" s="25">
        <v>0</v>
      </c>
      <c r="K130" s="55"/>
    </row>
    <row r="131" spans="1:11" s="7" customFormat="1" ht="51" customHeight="1">
      <c r="A131" s="220"/>
      <c r="B131" s="177"/>
      <c r="C131" s="11"/>
      <c r="D131" s="27" t="s">
        <v>21</v>
      </c>
      <c r="E131" s="38" t="s">
        <v>90</v>
      </c>
      <c r="F131" s="38" t="s">
        <v>133</v>
      </c>
      <c r="G131" s="38">
        <v>400</v>
      </c>
      <c r="H131" s="25">
        <v>72</v>
      </c>
      <c r="I131" s="25">
        <v>72</v>
      </c>
      <c r="J131" s="25">
        <v>53.2</v>
      </c>
      <c r="K131" s="55"/>
    </row>
    <row r="132" spans="1:11" s="7" customFormat="1" ht="101.25" customHeight="1">
      <c r="A132" s="203" t="s">
        <v>57</v>
      </c>
      <c r="B132" s="70" t="s">
        <v>45</v>
      </c>
      <c r="C132" s="28" t="s">
        <v>13</v>
      </c>
      <c r="D132" s="41"/>
      <c r="E132" s="44"/>
      <c r="F132" s="44"/>
      <c r="G132" s="44"/>
      <c r="H132" s="57">
        <f>H134+H138</f>
        <v>11975.5</v>
      </c>
      <c r="I132" s="57">
        <f>I134+I138</f>
        <v>11975.5</v>
      </c>
      <c r="J132" s="57">
        <f>J134+J138</f>
        <v>1741.2</v>
      </c>
      <c r="K132" s="55"/>
    </row>
    <row r="133" spans="1:11" s="7" customFormat="1" ht="51" customHeight="1">
      <c r="A133" s="203"/>
      <c r="B133" s="71"/>
      <c r="C133" s="11" t="s">
        <v>14</v>
      </c>
      <c r="D133" s="39"/>
      <c r="E133" s="38"/>
      <c r="F133" s="38"/>
      <c r="G133" s="38"/>
      <c r="H133" s="25"/>
      <c r="I133" s="25"/>
      <c r="J133" s="25"/>
      <c r="K133" s="55"/>
    </row>
    <row r="134" spans="1:11" s="7" customFormat="1" ht="66" customHeight="1">
      <c r="A134" s="203"/>
      <c r="B134" s="71"/>
      <c r="C134" s="11" t="s">
        <v>47</v>
      </c>
      <c r="D134" s="39" t="s">
        <v>46</v>
      </c>
      <c r="E134" s="38"/>
      <c r="F134" s="38"/>
      <c r="G134" s="38"/>
      <c r="H134" s="25">
        <f>H135+H136+H137</f>
        <v>11776.5</v>
      </c>
      <c r="I134" s="25">
        <f>I135+I136+I137</f>
        <v>11776.5</v>
      </c>
      <c r="J134" s="25">
        <f>J135+J136+J137</f>
        <v>1741.2</v>
      </c>
      <c r="K134" s="55"/>
    </row>
    <row r="135" spans="1:11" s="7" customFormat="1" ht="66" customHeight="1">
      <c r="A135" s="203"/>
      <c r="B135" s="71"/>
      <c r="C135" s="11"/>
      <c r="D135" s="39" t="s">
        <v>46</v>
      </c>
      <c r="E135" s="38" t="s">
        <v>87</v>
      </c>
      <c r="F135" s="38" t="s">
        <v>88</v>
      </c>
      <c r="G135" s="38">
        <v>100</v>
      </c>
      <c r="H135" s="25">
        <v>11175.1</v>
      </c>
      <c r="I135" s="25">
        <v>11175.1</v>
      </c>
      <c r="J135" s="25">
        <v>1652</v>
      </c>
      <c r="K135" s="55"/>
    </row>
    <row r="136" spans="1:11" s="7" customFormat="1" ht="66" customHeight="1">
      <c r="A136" s="203"/>
      <c r="B136" s="71"/>
      <c r="C136" s="11"/>
      <c r="D136" s="39" t="s">
        <v>46</v>
      </c>
      <c r="E136" s="38" t="s">
        <v>87</v>
      </c>
      <c r="F136" s="38" t="s">
        <v>88</v>
      </c>
      <c r="G136" s="38">
        <v>200</v>
      </c>
      <c r="H136" s="25">
        <v>599.4</v>
      </c>
      <c r="I136" s="25">
        <v>599.4</v>
      </c>
      <c r="J136" s="25">
        <v>89.2</v>
      </c>
      <c r="K136" s="55"/>
    </row>
    <row r="137" spans="1:11" s="7" customFormat="1" ht="66" customHeight="1">
      <c r="A137" s="203"/>
      <c r="B137" s="71"/>
      <c r="C137" s="11"/>
      <c r="D137" s="39" t="s">
        <v>46</v>
      </c>
      <c r="E137" s="38" t="s">
        <v>87</v>
      </c>
      <c r="F137" s="38" t="s">
        <v>88</v>
      </c>
      <c r="G137" s="38">
        <v>800</v>
      </c>
      <c r="H137" s="25">
        <v>2</v>
      </c>
      <c r="I137" s="25">
        <v>2</v>
      </c>
      <c r="J137" s="25">
        <v>0</v>
      </c>
      <c r="K137" s="55"/>
    </row>
    <row r="138" spans="1:11" s="7" customFormat="1" ht="51" customHeight="1">
      <c r="A138" s="203"/>
      <c r="B138" s="71"/>
      <c r="C138" s="11" t="s">
        <v>24</v>
      </c>
      <c r="D138" s="39" t="s">
        <v>21</v>
      </c>
      <c r="E138" s="38"/>
      <c r="F138" s="38"/>
      <c r="G138" s="38"/>
      <c r="H138" s="25">
        <f>H139+H140+H141</f>
        <v>199</v>
      </c>
      <c r="I138" s="25">
        <f>I139+I140+I141</f>
        <v>199</v>
      </c>
      <c r="J138" s="25">
        <f>J139+J140+J141</f>
        <v>0</v>
      </c>
      <c r="K138" s="55"/>
    </row>
    <row r="139" spans="1:11" s="7" customFormat="1" ht="51" customHeight="1">
      <c r="A139" s="203"/>
      <c r="B139" s="72"/>
      <c r="C139" s="11"/>
      <c r="D139" s="39" t="s">
        <v>21</v>
      </c>
      <c r="E139" s="38">
        <v>1003</v>
      </c>
      <c r="F139" s="38" t="s">
        <v>89</v>
      </c>
      <c r="G139" s="38">
        <v>300</v>
      </c>
      <c r="H139" s="25">
        <v>199</v>
      </c>
      <c r="I139" s="25">
        <v>199</v>
      </c>
      <c r="J139" s="25">
        <v>0</v>
      </c>
      <c r="K139" s="55"/>
    </row>
    <row r="140" spans="1:11" s="7" customFormat="1" ht="51" customHeight="1">
      <c r="A140" s="203"/>
      <c r="B140" s="72"/>
      <c r="C140" s="11"/>
      <c r="D140" s="39" t="s">
        <v>21</v>
      </c>
      <c r="E140" s="38">
        <v>1003</v>
      </c>
      <c r="F140" s="38" t="s">
        <v>148</v>
      </c>
      <c r="G140" s="38">
        <v>300</v>
      </c>
      <c r="H140" s="25"/>
      <c r="I140" s="25"/>
      <c r="J140" s="25"/>
      <c r="K140" s="55"/>
    </row>
    <row r="141" spans="1:11" s="7" customFormat="1" ht="51" customHeight="1">
      <c r="A141" s="203"/>
      <c r="B141" s="72"/>
      <c r="C141" s="11"/>
      <c r="D141" s="39" t="s">
        <v>21</v>
      </c>
      <c r="E141" s="38">
        <v>1003</v>
      </c>
      <c r="F141" s="38" t="s">
        <v>149</v>
      </c>
      <c r="G141" s="38">
        <v>300</v>
      </c>
      <c r="H141" s="25"/>
      <c r="I141" s="25"/>
      <c r="J141" s="25"/>
      <c r="K141" s="55"/>
    </row>
    <row r="142" spans="1:11" s="7" customFormat="1" ht="66" customHeight="1">
      <c r="A142" s="184" t="s">
        <v>58</v>
      </c>
      <c r="B142" s="187" t="s">
        <v>48</v>
      </c>
      <c r="C142" s="28" t="s">
        <v>13</v>
      </c>
      <c r="D142" s="41"/>
      <c r="E142" s="38"/>
      <c r="F142" s="38"/>
      <c r="G142" s="38"/>
      <c r="H142" s="57">
        <f>H144+H145</f>
        <v>100</v>
      </c>
      <c r="I142" s="57">
        <f>I144+I145</f>
        <v>100</v>
      </c>
      <c r="J142" s="57">
        <f>J144+J145</f>
        <v>0</v>
      </c>
      <c r="K142" s="55"/>
    </row>
    <row r="143" spans="1:11" s="7" customFormat="1" ht="51" customHeight="1">
      <c r="A143" s="185"/>
      <c r="B143" s="188"/>
      <c r="C143" s="11" t="s">
        <v>14</v>
      </c>
      <c r="D143" s="39"/>
      <c r="E143" s="38"/>
      <c r="F143" s="38"/>
      <c r="G143" s="38"/>
      <c r="H143" s="25"/>
      <c r="I143" s="25"/>
      <c r="J143" s="25"/>
      <c r="K143" s="55"/>
    </row>
    <row r="144" spans="1:11" s="7" customFormat="1" ht="51" customHeight="1">
      <c r="A144" s="185"/>
      <c r="B144" s="188"/>
      <c r="C144" s="11" t="s">
        <v>24</v>
      </c>
      <c r="D144" s="39" t="s">
        <v>21</v>
      </c>
      <c r="E144" s="38" t="s">
        <v>90</v>
      </c>
      <c r="F144" s="38" t="s">
        <v>91</v>
      </c>
      <c r="G144" s="38">
        <v>200</v>
      </c>
      <c r="H144" s="25">
        <v>100</v>
      </c>
      <c r="I144" s="25">
        <v>100</v>
      </c>
      <c r="J144" s="25">
        <v>0</v>
      </c>
      <c r="K144" s="55"/>
    </row>
    <row r="145" spans="1:11" s="7" customFormat="1" ht="51" customHeight="1">
      <c r="A145" s="186"/>
      <c r="B145" s="189"/>
      <c r="C145" s="11"/>
      <c r="D145" s="39" t="s">
        <v>21</v>
      </c>
      <c r="E145" s="38" t="s">
        <v>131</v>
      </c>
      <c r="F145" s="38" t="s">
        <v>132</v>
      </c>
      <c r="G145" s="38">
        <v>500</v>
      </c>
      <c r="H145" s="25"/>
      <c r="I145" s="25"/>
      <c r="J145" s="25"/>
      <c r="K145" s="55"/>
    </row>
    <row r="146" spans="1:11" s="7" customFormat="1" ht="51" customHeight="1">
      <c r="A146" s="224" t="s">
        <v>59</v>
      </c>
      <c r="B146" s="235" t="s">
        <v>49</v>
      </c>
      <c r="C146" s="28" t="s">
        <v>13</v>
      </c>
      <c r="D146" s="41"/>
      <c r="E146" s="44"/>
      <c r="F146" s="44"/>
      <c r="G146" s="44"/>
      <c r="H146" s="57">
        <f>H149+H150+H151</f>
        <v>2865.8</v>
      </c>
      <c r="I146" s="57">
        <f>I149+I150+I151</f>
        <v>2865.8</v>
      </c>
      <c r="J146" s="57">
        <f>J149+J150+J151</f>
        <v>414.9</v>
      </c>
      <c r="K146" s="55"/>
    </row>
    <row r="147" spans="1:11" s="7" customFormat="1" ht="51" customHeight="1">
      <c r="A147" s="225"/>
      <c r="B147" s="236"/>
      <c r="C147" s="11" t="s">
        <v>14</v>
      </c>
      <c r="D147" s="39"/>
      <c r="E147" s="38"/>
      <c r="F147" s="38"/>
      <c r="G147" s="38"/>
      <c r="H147" s="25"/>
      <c r="I147" s="25"/>
      <c r="J147" s="25"/>
      <c r="K147" s="55"/>
    </row>
    <row r="148" spans="1:11" s="7" customFormat="1" ht="95.25" customHeight="1">
      <c r="A148" s="225"/>
      <c r="B148" s="236"/>
      <c r="C148" s="11" t="s">
        <v>63</v>
      </c>
      <c r="D148" s="39" t="s">
        <v>62</v>
      </c>
      <c r="E148" s="38"/>
      <c r="F148" s="38"/>
      <c r="G148" s="38"/>
      <c r="H148" s="25"/>
      <c r="I148" s="25"/>
      <c r="J148" s="25"/>
      <c r="K148" s="55"/>
    </row>
    <row r="149" spans="1:11" s="7" customFormat="1" ht="51" customHeight="1">
      <c r="A149" s="225"/>
      <c r="B149" s="236"/>
      <c r="C149" s="11"/>
      <c r="D149" s="39" t="s">
        <v>62</v>
      </c>
      <c r="E149" s="38" t="s">
        <v>92</v>
      </c>
      <c r="F149" s="38">
        <v>1008201</v>
      </c>
      <c r="G149" s="38">
        <v>100</v>
      </c>
      <c r="H149" s="25">
        <v>1894</v>
      </c>
      <c r="I149" s="25">
        <v>1894</v>
      </c>
      <c r="J149" s="25">
        <v>385.7</v>
      </c>
      <c r="K149" s="55"/>
    </row>
    <row r="150" spans="1:11" s="7" customFormat="1" ht="51" customHeight="1">
      <c r="A150" s="225"/>
      <c r="B150" s="236"/>
      <c r="C150" s="11"/>
      <c r="D150" s="39" t="s">
        <v>62</v>
      </c>
      <c r="E150" s="38" t="s">
        <v>92</v>
      </c>
      <c r="F150" s="38">
        <v>1008201</v>
      </c>
      <c r="G150" s="38">
        <v>200</v>
      </c>
      <c r="H150" s="25">
        <v>971.8</v>
      </c>
      <c r="I150" s="25">
        <v>971.8</v>
      </c>
      <c r="J150" s="25">
        <v>29.2</v>
      </c>
      <c r="K150" s="55"/>
    </row>
    <row r="151" spans="1:11" s="7" customFormat="1" ht="34.5" customHeight="1">
      <c r="A151" s="234"/>
      <c r="B151" s="237"/>
      <c r="C151" s="11"/>
      <c r="D151" s="39" t="s">
        <v>62</v>
      </c>
      <c r="E151" s="38" t="s">
        <v>92</v>
      </c>
      <c r="F151" s="38">
        <v>1008201</v>
      </c>
      <c r="G151" s="38">
        <v>800</v>
      </c>
      <c r="H151" s="25"/>
      <c r="I151" s="25"/>
      <c r="J151" s="25"/>
      <c r="K151" s="55"/>
    </row>
    <row r="152" spans="1:11" s="7" customFormat="1" ht="51" customHeight="1">
      <c r="A152" s="184" t="s">
        <v>60</v>
      </c>
      <c r="B152" s="187" t="s">
        <v>64</v>
      </c>
      <c r="C152" s="28" t="s">
        <v>13</v>
      </c>
      <c r="D152" s="41"/>
      <c r="E152" s="44"/>
      <c r="F152" s="44"/>
      <c r="G152" s="44"/>
      <c r="H152" s="57">
        <f>H154</f>
        <v>40603.600000000006</v>
      </c>
      <c r="I152" s="57">
        <f>I154</f>
        <v>40603.600000000006</v>
      </c>
      <c r="J152" s="57">
        <f>J154</f>
        <v>9191.6</v>
      </c>
      <c r="K152" s="55"/>
    </row>
    <row r="153" spans="1:11" s="7" customFormat="1" ht="51" customHeight="1">
      <c r="A153" s="185"/>
      <c r="B153" s="188"/>
      <c r="C153" s="11" t="s">
        <v>14</v>
      </c>
      <c r="D153" s="39"/>
      <c r="E153" s="38"/>
      <c r="F153" s="38"/>
      <c r="G153" s="38"/>
      <c r="H153" s="25"/>
      <c r="I153" s="25"/>
      <c r="J153" s="25"/>
      <c r="K153" s="55"/>
    </row>
    <row r="154" spans="1:11" s="7" customFormat="1" ht="51" customHeight="1">
      <c r="A154" s="185"/>
      <c r="B154" s="188"/>
      <c r="C154" s="11" t="s">
        <v>24</v>
      </c>
      <c r="D154" s="39" t="s">
        <v>21</v>
      </c>
      <c r="E154" s="38"/>
      <c r="F154" s="38"/>
      <c r="G154" s="38"/>
      <c r="H154" s="25">
        <f>H155+H156+H157+H158+H159+H160+H161+H162+H163</f>
        <v>40603.600000000006</v>
      </c>
      <c r="I154" s="25">
        <f>I155+I156+I157+I158+I159+I160+I161+I162+I163</f>
        <v>40603.600000000006</v>
      </c>
      <c r="J154" s="25">
        <f>J155+J156+J157+J158+J159+J160+J161+J162+J163</f>
        <v>9191.6</v>
      </c>
      <c r="K154" s="55"/>
    </row>
    <row r="155" spans="1:11" s="7" customFormat="1" ht="51" customHeight="1">
      <c r="A155" s="185"/>
      <c r="B155" s="188"/>
      <c r="C155" s="11" t="s">
        <v>93</v>
      </c>
      <c r="D155" s="39" t="s">
        <v>21</v>
      </c>
      <c r="E155" s="38" t="s">
        <v>94</v>
      </c>
      <c r="F155" s="38">
        <v>1108054</v>
      </c>
      <c r="G155" s="38">
        <v>800</v>
      </c>
      <c r="H155" s="25">
        <v>500</v>
      </c>
      <c r="I155" s="25">
        <v>500</v>
      </c>
      <c r="J155" s="25"/>
      <c r="K155" s="55"/>
    </row>
    <row r="156" spans="1:11" s="7" customFormat="1" ht="51" customHeight="1">
      <c r="A156" s="185"/>
      <c r="B156" s="188"/>
      <c r="C156" s="11"/>
      <c r="D156" s="39" t="s">
        <v>21</v>
      </c>
      <c r="E156" s="38">
        <v>1401</v>
      </c>
      <c r="F156" s="38">
        <v>1107802</v>
      </c>
      <c r="G156" s="38">
        <v>500</v>
      </c>
      <c r="H156" s="25">
        <v>5349.2</v>
      </c>
      <c r="I156" s="25">
        <v>5349.2</v>
      </c>
      <c r="J156" s="25">
        <v>1337.4</v>
      </c>
      <c r="K156" s="55"/>
    </row>
    <row r="157" spans="1:11" s="7" customFormat="1" ht="51" customHeight="1">
      <c r="A157" s="185"/>
      <c r="B157" s="188"/>
      <c r="C157" s="11"/>
      <c r="D157" s="39" t="s">
        <v>21</v>
      </c>
      <c r="E157" s="38">
        <v>1401</v>
      </c>
      <c r="F157" s="38">
        <v>1108802</v>
      </c>
      <c r="G157" s="38">
        <v>500</v>
      </c>
      <c r="H157" s="25">
        <v>10000</v>
      </c>
      <c r="I157" s="25">
        <v>10000</v>
      </c>
      <c r="J157" s="25">
        <v>2500</v>
      </c>
      <c r="K157" s="55"/>
    </row>
    <row r="158" spans="1:11" s="7" customFormat="1" ht="51" customHeight="1">
      <c r="A158" s="185"/>
      <c r="B158" s="188"/>
      <c r="C158" s="11"/>
      <c r="D158" s="39" t="s">
        <v>21</v>
      </c>
      <c r="E158" s="38">
        <v>1402</v>
      </c>
      <c r="F158" s="38">
        <v>1108803</v>
      </c>
      <c r="G158" s="38">
        <v>500</v>
      </c>
      <c r="H158" s="25">
        <v>22986.1</v>
      </c>
      <c r="I158" s="25">
        <v>22986.1</v>
      </c>
      <c r="J158" s="25">
        <v>5238.2</v>
      </c>
      <c r="K158" s="55"/>
    </row>
    <row r="159" spans="1:11" s="7" customFormat="1" ht="51" customHeight="1">
      <c r="A159" s="185"/>
      <c r="B159" s="188"/>
      <c r="C159" s="11"/>
      <c r="D159" s="39" t="s">
        <v>21</v>
      </c>
      <c r="E159" s="38" t="s">
        <v>92</v>
      </c>
      <c r="F159" s="38">
        <v>1107808</v>
      </c>
      <c r="G159" s="38">
        <v>100</v>
      </c>
      <c r="H159" s="25">
        <v>371.6</v>
      </c>
      <c r="I159" s="25">
        <v>371.6</v>
      </c>
      <c r="J159" s="25">
        <v>61.8</v>
      </c>
      <c r="K159" s="55"/>
    </row>
    <row r="160" spans="1:11" s="7" customFormat="1" ht="51" customHeight="1">
      <c r="A160" s="185"/>
      <c r="B160" s="188"/>
      <c r="C160" s="11"/>
      <c r="D160" s="39" t="s">
        <v>21</v>
      </c>
      <c r="E160" s="38" t="s">
        <v>92</v>
      </c>
      <c r="F160" s="38">
        <v>1107808</v>
      </c>
      <c r="G160" s="38">
        <v>200</v>
      </c>
      <c r="H160" s="25">
        <v>16.4</v>
      </c>
      <c r="I160" s="25">
        <v>16.4</v>
      </c>
      <c r="J160" s="25">
        <v>0.1</v>
      </c>
      <c r="K160" s="55"/>
    </row>
    <row r="161" spans="1:11" s="7" customFormat="1" ht="51" customHeight="1">
      <c r="A161" s="185"/>
      <c r="B161" s="188"/>
      <c r="C161" s="11"/>
      <c r="D161" s="39" t="s">
        <v>21</v>
      </c>
      <c r="E161" s="38" t="s">
        <v>92</v>
      </c>
      <c r="F161" s="38">
        <v>1107809</v>
      </c>
      <c r="G161" s="38">
        <v>100</v>
      </c>
      <c r="H161" s="25">
        <v>363.3</v>
      </c>
      <c r="I161" s="25">
        <v>363.3</v>
      </c>
      <c r="J161" s="25">
        <v>53.5</v>
      </c>
      <c r="K161" s="55"/>
    </row>
    <row r="162" spans="1:11" s="7" customFormat="1" ht="51" customHeight="1">
      <c r="A162" s="185"/>
      <c r="B162" s="188"/>
      <c r="C162" s="11"/>
      <c r="D162" s="39" t="s">
        <v>21</v>
      </c>
      <c r="E162" s="38" t="s">
        <v>92</v>
      </c>
      <c r="F162" s="38">
        <v>1107809</v>
      </c>
      <c r="G162" s="38">
        <v>200</v>
      </c>
      <c r="H162" s="25">
        <v>13.7</v>
      </c>
      <c r="I162" s="25">
        <v>13.7</v>
      </c>
      <c r="J162" s="25">
        <v>0</v>
      </c>
      <c r="K162" s="55"/>
    </row>
    <row r="163" spans="1:11" s="7" customFormat="1" ht="51" customHeight="1">
      <c r="A163" s="186"/>
      <c r="B163" s="189"/>
      <c r="C163" s="11"/>
      <c r="D163" s="39" t="s">
        <v>21</v>
      </c>
      <c r="E163" s="38">
        <v>1301</v>
      </c>
      <c r="F163" s="38">
        <v>1108788</v>
      </c>
      <c r="G163" s="38">
        <v>700</v>
      </c>
      <c r="H163" s="25">
        <v>1003.3</v>
      </c>
      <c r="I163" s="25">
        <v>1003.3</v>
      </c>
      <c r="J163" s="25">
        <v>0.6</v>
      </c>
      <c r="K163" s="55"/>
    </row>
    <row r="164" spans="1:11" s="7" customFormat="1" ht="51" customHeight="1">
      <c r="A164" s="224" t="s">
        <v>61</v>
      </c>
      <c r="B164" s="199" t="s">
        <v>65</v>
      </c>
      <c r="C164" s="28" t="s">
        <v>13</v>
      </c>
      <c r="D164" s="41"/>
      <c r="E164" s="44"/>
      <c r="F164" s="44"/>
      <c r="G164" s="44"/>
      <c r="H164" s="57">
        <f>H166+H168+H167</f>
        <v>51374.5</v>
      </c>
      <c r="I164" s="57">
        <f>I166+I168+I167</f>
        <v>51374.5</v>
      </c>
      <c r="J164" s="57">
        <f>J166+J168+J167</f>
        <v>12683</v>
      </c>
      <c r="K164" s="55"/>
    </row>
    <row r="165" spans="1:11" s="7" customFormat="1" ht="51" customHeight="1">
      <c r="A165" s="225"/>
      <c r="B165" s="200"/>
      <c r="C165" s="11" t="s">
        <v>14</v>
      </c>
      <c r="D165" s="39"/>
      <c r="E165" s="38"/>
      <c r="F165" s="38"/>
      <c r="G165" s="38"/>
      <c r="H165" s="25"/>
      <c r="I165" s="25"/>
      <c r="J165" s="25"/>
      <c r="K165" s="55"/>
    </row>
    <row r="166" spans="1:11" s="7" customFormat="1" ht="57.75" customHeight="1">
      <c r="A166" s="225"/>
      <c r="B166" s="200"/>
      <c r="C166" s="11" t="s">
        <v>95</v>
      </c>
      <c r="D166" s="39" t="s">
        <v>96</v>
      </c>
      <c r="E166" s="38"/>
      <c r="F166" s="38"/>
      <c r="G166" s="38"/>
      <c r="H166" s="25">
        <f>H188+H173</f>
        <v>2319.7</v>
      </c>
      <c r="I166" s="25">
        <f>I188+I173</f>
        <v>2319.7</v>
      </c>
      <c r="J166" s="25">
        <f>J188+J173</f>
        <v>400.5</v>
      </c>
      <c r="K166" s="55"/>
    </row>
    <row r="167" spans="1:11" s="7" customFormat="1" ht="57.75" customHeight="1">
      <c r="A167" s="225"/>
      <c r="B167" s="200"/>
      <c r="C167" s="68" t="s">
        <v>150</v>
      </c>
      <c r="D167" s="39" t="s">
        <v>46</v>
      </c>
      <c r="E167" s="38"/>
      <c r="F167" s="38"/>
      <c r="G167" s="38"/>
      <c r="H167" s="25">
        <f>H174</f>
        <v>0</v>
      </c>
      <c r="I167" s="25">
        <f>I174</f>
        <v>0</v>
      </c>
      <c r="J167" s="25">
        <f>J174</f>
        <v>0</v>
      </c>
      <c r="K167" s="55"/>
    </row>
    <row r="168" spans="1:11" s="7" customFormat="1" ht="51" customHeight="1">
      <c r="A168" s="225"/>
      <c r="B168" s="200"/>
      <c r="C168" s="11" t="s">
        <v>24</v>
      </c>
      <c r="D168" s="39" t="s">
        <v>21</v>
      </c>
      <c r="E168" s="38"/>
      <c r="F168" s="38"/>
      <c r="G168" s="38"/>
      <c r="H168" s="25">
        <f>H170+H175+H177+H192</f>
        <v>49054.8</v>
      </c>
      <c r="I168" s="25">
        <f>I170+I175+I177+I192</f>
        <v>49054.8</v>
      </c>
      <c r="J168" s="25">
        <f>J170+J175+J177+J192</f>
        <v>12282.5</v>
      </c>
      <c r="K168" s="55"/>
    </row>
    <row r="169" spans="1:11" s="7" customFormat="1" ht="18.75">
      <c r="A169" s="223" t="s">
        <v>16</v>
      </c>
      <c r="B169" s="197" t="s">
        <v>97</v>
      </c>
      <c r="C169" s="28" t="s">
        <v>13</v>
      </c>
      <c r="D169" s="15"/>
      <c r="E169" s="38"/>
      <c r="F169" s="38"/>
      <c r="G169" s="38"/>
      <c r="H169" s="33">
        <f>H170</f>
        <v>130</v>
      </c>
      <c r="I169" s="33">
        <f>I170</f>
        <v>130</v>
      </c>
      <c r="J169" s="33">
        <f>J170</f>
        <v>0</v>
      </c>
      <c r="K169" s="55"/>
    </row>
    <row r="170" spans="1:11" s="7" customFormat="1" ht="18.75">
      <c r="A170" s="210"/>
      <c r="B170" s="198"/>
      <c r="C170" s="11" t="s">
        <v>14</v>
      </c>
      <c r="D170" s="34" t="s">
        <v>21</v>
      </c>
      <c r="E170" s="38" t="s">
        <v>98</v>
      </c>
      <c r="F170" s="38">
        <v>1218062</v>
      </c>
      <c r="G170" s="38">
        <v>200</v>
      </c>
      <c r="H170" s="24">
        <v>130</v>
      </c>
      <c r="I170" s="24">
        <v>130</v>
      </c>
      <c r="J170" s="24">
        <v>0</v>
      </c>
      <c r="K170" s="55"/>
    </row>
    <row r="171" spans="1:11" s="7" customFormat="1" ht="18.75">
      <c r="A171" s="210" t="s">
        <v>17</v>
      </c>
      <c r="B171" s="198" t="s">
        <v>99</v>
      </c>
      <c r="C171" s="28" t="s">
        <v>13</v>
      </c>
      <c r="D171" s="45"/>
      <c r="E171" s="38"/>
      <c r="F171" s="38"/>
      <c r="G171" s="38"/>
      <c r="H171" s="32">
        <f>H172</f>
        <v>60</v>
      </c>
      <c r="I171" s="32">
        <f>I172</f>
        <v>60</v>
      </c>
      <c r="J171" s="32">
        <f>J172</f>
        <v>0</v>
      </c>
      <c r="K171" s="55"/>
    </row>
    <row r="172" spans="1:11" s="7" customFormat="1" ht="18.75">
      <c r="A172" s="210"/>
      <c r="B172" s="198"/>
      <c r="C172" s="11" t="s">
        <v>14</v>
      </c>
      <c r="D172" s="45" t="s">
        <v>21</v>
      </c>
      <c r="E172" s="38"/>
      <c r="F172" s="38"/>
      <c r="G172" s="38"/>
      <c r="H172" s="25">
        <f>H173+H174+H175</f>
        <v>60</v>
      </c>
      <c r="I172" s="25">
        <f>I173+I174+I175</f>
        <v>60</v>
      </c>
      <c r="J172" s="25">
        <f>J173+J174+J175</f>
        <v>0</v>
      </c>
      <c r="K172" s="55"/>
    </row>
    <row r="173" spans="1:11" s="7" customFormat="1" ht="18.75">
      <c r="A173" s="63"/>
      <c r="B173" s="67"/>
      <c r="C173" s="11"/>
      <c r="D173" s="45" t="s">
        <v>96</v>
      </c>
      <c r="E173" s="38" t="s">
        <v>98</v>
      </c>
      <c r="F173" s="38">
        <v>1218063</v>
      </c>
      <c r="G173" s="38">
        <v>200</v>
      </c>
      <c r="H173" s="25"/>
      <c r="I173" s="25"/>
      <c r="J173" s="25"/>
      <c r="K173" s="55"/>
    </row>
    <row r="174" spans="1:11" s="7" customFormat="1" ht="18.75">
      <c r="A174" s="63"/>
      <c r="B174" s="67"/>
      <c r="C174" s="11"/>
      <c r="D174" s="45" t="s">
        <v>46</v>
      </c>
      <c r="E174" s="38" t="s">
        <v>98</v>
      </c>
      <c r="F174" s="38">
        <v>1218063</v>
      </c>
      <c r="G174" s="38">
        <v>200</v>
      </c>
      <c r="H174" s="25"/>
      <c r="I174" s="25"/>
      <c r="J174" s="25"/>
      <c r="K174" s="55"/>
    </row>
    <row r="175" spans="1:11" s="7" customFormat="1" ht="18.75">
      <c r="A175" s="63"/>
      <c r="B175" s="67"/>
      <c r="C175" s="11"/>
      <c r="D175" s="45" t="s">
        <v>21</v>
      </c>
      <c r="E175" s="38" t="s">
        <v>98</v>
      </c>
      <c r="F175" s="38">
        <v>1218063</v>
      </c>
      <c r="G175" s="38">
        <v>200</v>
      </c>
      <c r="H175" s="25">
        <v>60</v>
      </c>
      <c r="I175" s="25">
        <v>60</v>
      </c>
      <c r="J175" s="25">
        <v>0</v>
      </c>
      <c r="K175" s="55"/>
    </row>
    <row r="176" spans="1:11" s="7" customFormat="1" ht="18.75">
      <c r="A176" s="216" t="s">
        <v>27</v>
      </c>
      <c r="B176" s="209" t="s">
        <v>100</v>
      </c>
      <c r="C176" s="28" t="s">
        <v>13</v>
      </c>
      <c r="D176" s="34"/>
      <c r="E176" s="38"/>
      <c r="F176" s="38"/>
      <c r="G176" s="38"/>
      <c r="H176" s="33">
        <f>H177+H188</f>
        <v>43823.8</v>
      </c>
      <c r="I176" s="33">
        <f>I177+I188</f>
        <v>43823.8</v>
      </c>
      <c r="J176" s="33">
        <f>J177+J188</f>
        <v>7798.5</v>
      </c>
      <c r="K176" s="55"/>
    </row>
    <row r="177" spans="1:11" s="7" customFormat="1" ht="18.75">
      <c r="A177" s="217"/>
      <c r="B177" s="211"/>
      <c r="C177" s="11" t="s">
        <v>14</v>
      </c>
      <c r="D177" s="19" t="s">
        <v>21</v>
      </c>
      <c r="E177" s="38"/>
      <c r="F177" s="38"/>
      <c r="G177" s="38"/>
      <c r="H177" s="20">
        <f>H178+H179+H180+H181+H182+H183+H184+H185+H186+H187</f>
        <v>41504.100000000006</v>
      </c>
      <c r="I177" s="20">
        <f>I178+I179+I180+I181+I182+I183+I184+I185+I186+I187</f>
        <v>41504.100000000006</v>
      </c>
      <c r="J177" s="20">
        <f>J178+J179+J180+J181+J182+J183+J184+J185+J186+J187</f>
        <v>7398</v>
      </c>
      <c r="K177" s="55"/>
    </row>
    <row r="178" spans="1:11" s="7" customFormat="1" ht="18.75">
      <c r="A178" s="217"/>
      <c r="B178" s="211"/>
      <c r="C178" s="11"/>
      <c r="D178" s="34" t="s">
        <v>21</v>
      </c>
      <c r="E178" s="38" t="s">
        <v>92</v>
      </c>
      <c r="F178" s="38">
        <v>1238020</v>
      </c>
      <c r="G178" s="38">
        <v>200</v>
      </c>
      <c r="H178" s="24"/>
      <c r="I178" s="24"/>
      <c r="J178" s="24"/>
      <c r="K178" s="55"/>
    </row>
    <row r="179" spans="1:11" s="7" customFormat="1" ht="18.75">
      <c r="A179" s="217"/>
      <c r="B179" s="211"/>
      <c r="C179" s="11"/>
      <c r="D179" s="34" t="s">
        <v>21</v>
      </c>
      <c r="E179" s="38" t="s">
        <v>92</v>
      </c>
      <c r="F179" s="38">
        <v>1238020</v>
      </c>
      <c r="G179" s="38">
        <v>800</v>
      </c>
      <c r="H179" s="24"/>
      <c r="I179" s="24"/>
      <c r="J179" s="24"/>
      <c r="K179" s="55"/>
    </row>
    <row r="180" spans="1:11" s="7" customFormat="1" ht="18.75">
      <c r="A180" s="217"/>
      <c r="B180" s="211"/>
      <c r="C180" s="11"/>
      <c r="D180" s="34" t="s">
        <v>21</v>
      </c>
      <c r="E180" s="38" t="s">
        <v>92</v>
      </c>
      <c r="F180" s="38">
        <v>1237847</v>
      </c>
      <c r="G180" s="38">
        <v>100</v>
      </c>
      <c r="H180" s="24">
        <v>300</v>
      </c>
      <c r="I180" s="24">
        <v>300</v>
      </c>
      <c r="J180" s="24">
        <v>51.8</v>
      </c>
      <c r="K180" s="55"/>
    </row>
    <row r="181" spans="1:11" s="7" customFormat="1" ht="18.75">
      <c r="A181" s="217"/>
      <c r="B181" s="211"/>
      <c r="C181" s="11"/>
      <c r="D181" s="34" t="s">
        <v>21</v>
      </c>
      <c r="E181" s="38" t="s">
        <v>92</v>
      </c>
      <c r="F181" s="38">
        <v>1237847</v>
      </c>
      <c r="G181" s="38">
        <v>200</v>
      </c>
      <c r="H181" s="24">
        <v>46</v>
      </c>
      <c r="I181" s="24">
        <v>46</v>
      </c>
      <c r="J181" s="24">
        <v>4</v>
      </c>
      <c r="K181" s="55"/>
    </row>
    <row r="182" spans="1:11" s="7" customFormat="1" ht="18.75">
      <c r="A182" s="217"/>
      <c r="B182" s="211"/>
      <c r="C182" s="11"/>
      <c r="D182" s="34" t="s">
        <v>21</v>
      </c>
      <c r="E182" s="38" t="s">
        <v>101</v>
      </c>
      <c r="F182" s="38">
        <v>1238202</v>
      </c>
      <c r="G182" s="38">
        <v>100</v>
      </c>
      <c r="H182" s="24">
        <v>2392</v>
      </c>
      <c r="I182" s="24">
        <v>2392</v>
      </c>
      <c r="J182" s="24">
        <v>473.3</v>
      </c>
      <c r="K182" s="55"/>
    </row>
    <row r="183" spans="1:11" s="7" customFormat="1" ht="18.75">
      <c r="A183" s="217"/>
      <c r="B183" s="211"/>
      <c r="C183" s="11"/>
      <c r="D183" s="34" t="s">
        <v>21</v>
      </c>
      <c r="E183" s="38" t="s">
        <v>101</v>
      </c>
      <c r="F183" s="38">
        <v>1238201</v>
      </c>
      <c r="G183" s="38">
        <v>100</v>
      </c>
      <c r="H183" s="24">
        <v>24229</v>
      </c>
      <c r="I183" s="24">
        <v>24229</v>
      </c>
      <c r="J183" s="24">
        <v>4859.1</v>
      </c>
      <c r="K183" s="55"/>
    </row>
    <row r="184" spans="1:11" s="7" customFormat="1" ht="18.75">
      <c r="A184" s="217"/>
      <c r="B184" s="211"/>
      <c r="C184" s="11"/>
      <c r="D184" s="34" t="s">
        <v>21</v>
      </c>
      <c r="E184" s="38" t="s">
        <v>101</v>
      </c>
      <c r="F184" s="38">
        <v>1238201</v>
      </c>
      <c r="G184" s="38">
        <v>200</v>
      </c>
      <c r="H184" s="24">
        <v>12059.8</v>
      </c>
      <c r="I184" s="24">
        <v>12059.8</v>
      </c>
      <c r="J184" s="24">
        <v>1614.4</v>
      </c>
      <c r="K184" s="55"/>
    </row>
    <row r="185" spans="1:11" s="7" customFormat="1" ht="18.75">
      <c r="A185" s="217"/>
      <c r="B185" s="211"/>
      <c r="C185" s="11"/>
      <c r="D185" s="34" t="s">
        <v>21</v>
      </c>
      <c r="E185" s="38" t="s">
        <v>101</v>
      </c>
      <c r="F185" s="38">
        <v>1238201</v>
      </c>
      <c r="G185" s="38">
        <v>800</v>
      </c>
      <c r="H185" s="24">
        <v>364</v>
      </c>
      <c r="I185" s="24">
        <v>364</v>
      </c>
      <c r="J185" s="24">
        <v>70.4</v>
      </c>
      <c r="K185" s="55"/>
    </row>
    <row r="186" spans="1:11" s="7" customFormat="1" ht="18.75">
      <c r="A186" s="217"/>
      <c r="B186" s="211"/>
      <c r="C186" s="11"/>
      <c r="D186" s="34" t="s">
        <v>21</v>
      </c>
      <c r="E186" s="38" t="s">
        <v>102</v>
      </c>
      <c r="F186" s="38">
        <v>1230059</v>
      </c>
      <c r="G186" s="38">
        <v>100</v>
      </c>
      <c r="H186" s="24">
        <v>2112</v>
      </c>
      <c r="I186" s="24">
        <v>2112</v>
      </c>
      <c r="J186" s="24">
        <v>324.9</v>
      </c>
      <c r="K186" s="55"/>
    </row>
    <row r="187" spans="1:11" s="7" customFormat="1" ht="18.75">
      <c r="A187" s="217"/>
      <c r="B187" s="211"/>
      <c r="C187" s="11"/>
      <c r="D187" s="34" t="s">
        <v>21</v>
      </c>
      <c r="E187" s="38" t="s">
        <v>102</v>
      </c>
      <c r="F187" s="38">
        <v>1230059</v>
      </c>
      <c r="G187" s="38">
        <v>200</v>
      </c>
      <c r="H187" s="24">
        <v>1.3</v>
      </c>
      <c r="I187" s="24">
        <v>1.3</v>
      </c>
      <c r="J187" s="24">
        <v>0.1</v>
      </c>
      <c r="K187" s="55"/>
    </row>
    <row r="188" spans="1:11" s="7" customFormat="1" ht="29.25" customHeight="1">
      <c r="A188" s="217"/>
      <c r="B188" s="211"/>
      <c r="C188" s="11"/>
      <c r="D188" s="19" t="s">
        <v>96</v>
      </c>
      <c r="E188" s="38"/>
      <c r="F188" s="38"/>
      <c r="G188" s="38"/>
      <c r="H188" s="20">
        <f>H189+H190+H191</f>
        <v>2319.7</v>
      </c>
      <c r="I188" s="20">
        <f>I189+I190+I191</f>
        <v>2319.7</v>
      </c>
      <c r="J188" s="20">
        <f>J189+J190+J191</f>
        <v>400.5</v>
      </c>
      <c r="K188" s="55"/>
    </row>
    <row r="189" spans="1:11" s="7" customFormat="1" ht="18.75">
      <c r="A189" s="217"/>
      <c r="B189" s="211"/>
      <c r="C189" s="11"/>
      <c r="D189" s="34" t="s">
        <v>96</v>
      </c>
      <c r="E189" s="38" t="s">
        <v>103</v>
      </c>
      <c r="F189" s="38">
        <v>1238201</v>
      </c>
      <c r="G189" s="38">
        <v>100</v>
      </c>
      <c r="H189" s="24">
        <v>1657</v>
      </c>
      <c r="I189" s="24">
        <v>1657</v>
      </c>
      <c r="J189" s="24">
        <v>277.7</v>
      </c>
      <c r="K189" s="55"/>
    </row>
    <row r="190" spans="1:11" s="7" customFormat="1" ht="18.75">
      <c r="A190" s="217"/>
      <c r="B190" s="211"/>
      <c r="C190" s="11"/>
      <c r="D190" s="34" t="s">
        <v>96</v>
      </c>
      <c r="E190" s="38" t="s">
        <v>103</v>
      </c>
      <c r="F190" s="38">
        <v>1238201</v>
      </c>
      <c r="G190" s="38">
        <v>200</v>
      </c>
      <c r="H190" s="24">
        <v>661.7</v>
      </c>
      <c r="I190" s="24">
        <v>661.7</v>
      </c>
      <c r="J190" s="24">
        <v>122.7</v>
      </c>
      <c r="K190" s="55"/>
    </row>
    <row r="191" spans="1:11" s="7" customFormat="1" ht="29.25" customHeight="1">
      <c r="A191" s="218"/>
      <c r="B191" s="211"/>
      <c r="C191" s="11"/>
      <c r="D191" s="34" t="s">
        <v>96</v>
      </c>
      <c r="E191" s="38" t="s">
        <v>103</v>
      </c>
      <c r="F191" s="38">
        <v>1238201</v>
      </c>
      <c r="G191" s="38">
        <v>800</v>
      </c>
      <c r="H191" s="24">
        <v>1</v>
      </c>
      <c r="I191" s="24">
        <v>1</v>
      </c>
      <c r="J191" s="24">
        <v>0.1</v>
      </c>
      <c r="K191" s="55"/>
    </row>
    <row r="192" spans="1:11" s="7" customFormat="1" ht="18.75">
      <c r="A192" s="213" t="s">
        <v>29</v>
      </c>
      <c r="B192" s="206" t="s">
        <v>104</v>
      </c>
      <c r="C192" s="35" t="s">
        <v>13</v>
      </c>
      <c r="D192" s="42">
        <v>927</v>
      </c>
      <c r="E192" s="46"/>
      <c r="F192" s="46"/>
      <c r="G192" s="46"/>
      <c r="H192" s="56">
        <f>H193+H194+H195+H196</f>
        <v>7360.7</v>
      </c>
      <c r="I192" s="56">
        <f>I193+I194+I195+I196</f>
        <v>7360.7</v>
      </c>
      <c r="J192" s="56">
        <f>J193+J194+J195+J196</f>
        <v>4884.5</v>
      </c>
      <c r="K192" s="55"/>
    </row>
    <row r="193" spans="1:11" s="7" customFormat="1" ht="18.75">
      <c r="A193" s="214"/>
      <c r="B193" s="207"/>
      <c r="C193" s="36" t="s">
        <v>14</v>
      </c>
      <c r="D193" s="47">
        <v>927</v>
      </c>
      <c r="E193" s="38">
        <v>1003</v>
      </c>
      <c r="F193" s="38">
        <v>1248050</v>
      </c>
      <c r="G193" s="38">
        <v>300</v>
      </c>
      <c r="H193" s="26">
        <v>3860.7</v>
      </c>
      <c r="I193" s="26">
        <v>3860.7</v>
      </c>
      <c r="J193" s="26">
        <v>3557.9</v>
      </c>
      <c r="K193" s="55"/>
    </row>
    <row r="194" spans="1:11" s="7" customFormat="1" ht="18.75">
      <c r="A194" s="214"/>
      <c r="B194" s="207"/>
      <c r="C194" s="36"/>
      <c r="D194" s="47">
        <v>927</v>
      </c>
      <c r="E194" s="38">
        <v>1003</v>
      </c>
      <c r="F194" s="38">
        <v>1248052</v>
      </c>
      <c r="G194" s="38">
        <v>300</v>
      </c>
      <c r="H194" s="24">
        <v>1800</v>
      </c>
      <c r="I194" s="24">
        <v>1800</v>
      </c>
      <c r="J194" s="24">
        <v>390.7</v>
      </c>
      <c r="K194" s="55"/>
    </row>
    <row r="195" spans="1:11" s="7" customFormat="1" ht="18.75">
      <c r="A195" s="214"/>
      <c r="B195" s="207"/>
      <c r="C195" s="36"/>
      <c r="D195" s="47">
        <v>927</v>
      </c>
      <c r="E195" s="38">
        <v>1001</v>
      </c>
      <c r="F195" s="38">
        <v>1248047</v>
      </c>
      <c r="G195" s="38">
        <v>300</v>
      </c>
      <c r="H195" s="24">
        <v>1000</v>
      </c>
      <c r="I195" s="24">
        <v>1000</v>
      </c>
      <c r="J195" s="24">
        <v>240</v>
      </c>
      <c r="K195" s="55"/>
    </row>
    <row r="196" spans="1:11" s="7" customFormat="1" ht="18.75">
      <c r="A196" s="215"/>
      <c r="B196" s="212"/>
      <c r="C196" s="36"/>
      <c r="D196" s="47">
        <v>927</v>
      </c>
      <c r="E196" s="38">
        <v>1006</v>
      </c>
      <c r="F196" s="38">
        <v>1248020</v>
      </c>
      <c r="G196" s="38">
        <v>600</v>
      </c>
      <c r="H196" s="24">
        <v>700</v>
      </c>
      <c r="I196" s="24">
        <v>700</v>
      </c>
      <c r="J196" s="24">
        <v>695.9</v>
      </c>
      <c r="K196" s="55"/>
    </row>
    <row r="197" spans="1:10" s="7" customFormat="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s="7" customFormat="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s="7" customFormat="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="7" customFormat="1" ht="12.75"/>
    <row r="201" spans="1:5" s="7" customFormat="1" ht="18.75">
      <c r="A201" s="17"/>
      <c r="B201" s="52" t="s">
        <v>116</v>
      </c>
      <c r="C201" s="53" t="s">
        <v>115</v>
      </c>
      <c r="D201" s="50"/>
      <c r="E201" s="16"/>
    </row>
    <row r="202" spans="1:5" s="7" customFormat="1" ht="15.75">
      <c r="A202" s="51"/>
      <c r="B202" s="49"/>
      <c r="C202" s="18"/>
      <c r="D202" s="50"/>
      <c r="E202" s="18"/>
    </row>
  </sheetData>
  <sheetProtection/>
  <mergeCells count="52">
    <mergeCell ref="B152:B163"/>
    <mergeCell ref="A146:A151"/>
    <mergeCell ref="B146:B151"/>
    <mergeCell ref="A142:A145"/>
    <mergeCell ref="B142:B145"/>
    <mergeCell ref="A3:J3"/>
    <mergeCell ref="A5:A6"/>
    <mergeCell ref="B5:B6"/>
    <mergeCell ref="C5:C6"/>
    <mergeCell ref="D5:G5"/>
    <mergeCell ref="H5:J5"/>
    <mergeCell ref="A8:A12"/>
    <mergeCell ref="B8:B12"/>
    <mergeCell ref="A14:A47"/>
    <mergeCell ref="B14:B47"/>
    <mergeCell ref="A53:A58"/>
    <mergeCell ref="B53:B58"/>
    <mergeCell ref="A59:A62"/>
    <mergeCell ref="B59:B62"/>
    <mergeCell ref="A63:A71"/>
    <mergeCell ref="B63:B71"/>
    <mergeCell ref="A72:A83"/>
    <mergeCell ref="B72:B83"/>
    <mergeCell ref="A87:A89"/>
    <mergeCell ref="B87:B89"/>
    <mergeCell ref="A84:A86"/>
    <mergeCell ref="B84:B86"/>
    <mergeCell ref="A90:A94"/>
    <mergeCell ref="B90:B94"/>
    <mergeCell ref="A97:A111"/>
    <mergeCell ref="B97:B111"/>
    <mergeCell ref="A95:A96"/>
    <mergeCell ref="A113:A119"/>
    <mergeCell ref="B113:B119"/>
    <mergeCell ref="A120:A123"/>
    <mergeCell ref="B120:B123"/>
    <mergeCell ref="A124:A126"/>
    <mergeCell ref="B124:B126"/>
    <mergeCell ref="A127:A131"/>
    <mergeCell ref="B127:B131"/>
    <mergeCell ref="A169:A170"/>
    <mergeCell ref="B169:B170"/>
    <mergeCell ref="A132:A141"/>
    <mergeCell ref="A164:A168"/>
    <mergeCell ref="B164:B168"/>
    <mergeCell ref="A152:A163"/>
    <mergeCell ref="A171:A172"/>
    <mergeCell ref="B171:B172"/>
    <mergeCell ref="B176:B191"/>
    <mergeCell ref="B192:B196"/>
    <mergeCell ref="A192:A196"/>
    <mergeCell ref="A176:A191"/>
  </mergeCells>
  <printOptions/>
  <pageMargins left="0.4" right="0.19" top="0.38" bottom="0.38" header="0.5" footer="0.32"/>
  <pageSetup fitToHeight="4" fitToWidth="1" horizontalDpi="600" verticalDpi="600" orientation="portrait" paperSize="9" scale="49" r:id="rId1"/>
  <rowBreaks count="3" manualBreakCount="3">
    <brk id="125" max="9" man="1"/>
    <brk id="14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2019-11-18T07:48:00Z</cp:lastPrinted>
  <dcterms:created xsi:type="dcterms:W3CDTF">1996-10-08T23:32:33Z</dcterms:created>
  <dcterms:modified xsi:type="dcterms:W3CDTF">2022-02-07T06:34:08Z</dcterms:modified>
  <cp:category/>
  <cp:version/>
  <cp:contentType/>
  <cp:contentStatus/>
</cp:coreProperties>
</file>