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</sheets>
  <definedNames>
    <definedName name="Excel_BuiltIn_Print_Titles_2_1">'общая таблица'!$A$9:$G$10</definedName>
    <definedName name="_xlnm.Print_Titles" localSheetId="0">'общая таблица'!$9:$10</definedName>
    <definedName name="_xlnm.Print_Area" localSheetId="0">'общая таблица'!$A$1:$G$117</definedName>
  </definedNames>
  <calcPr fullCalcOnLoad="1"/>
</workbook>
</file>

<file path=xl/sharedStrings.xml><?xml version="1.0" encoding="utf-8"?>
<sst xmlns="http://schemas.openxmlformats.org/spreadsheetml/2006/main" count="137" uniqueCount="123">
  <si>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</si>
  <si>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</si>
  <si>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</si>
  <si>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</si>
  <si>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</si>
  <si>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</si>
  <si>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</si>
  <si>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</si>
  <si>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</si>
  <si>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>Поголовье скота на конец периода, тыс.голов</t>
  </si>
  <si>
    <t xml:space="preserve">Крупный рогатый скот                                      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</si>
  <si>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</si>
  <si>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</si>
  <si>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</si>
  <si>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</si>
  <si>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</si>
  <si>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</si>
  <si>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</si>
  <si>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</si>
  <si>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</si>
  <si>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</si>
  <si>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</si>
  <si>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</si>
  <si>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 xml:space="preserve">Средняя зарплата, руб.  </t>
  </si>
  <si>
    <t xml:space="preserve">      По области, руб.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</si>
  <si>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</si>
  <si>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</si>
  <si>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</si>
  <si>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</si>
  <si>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</si>
  <si>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</si>
  <si>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</si>
  <si>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</si>
  <si>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</si>
  <si>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</si>
  <si>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</si>
  <si>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</si>
  <si>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</si>
  <si>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</si>
  <si>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</si>
  <si>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</si>
  <si>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</si>
  <si>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</si>
  <si>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</si>
  <si>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</si>
  <si>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</si>
  <si>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</si>
  <si>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</si>
  <si>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</si>
  <si>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</si>
  <si>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</si>
  <si>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</si>
  <si>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</si>
  <si>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</si>
  <si>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t>РАСТЕНИЕВОДСТВО</t>
  </si>
  <si>
    <t xml:space="preserve">Новохоперского муниципального района  Воронежской области 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</si>
  <si>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</si>
  <si>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</si>
  <si>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</si>
  <si>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</si>
  <si>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</si>
  <si>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</si>
  <si>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</si>
  <si>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</si>
  <si>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«Обрабатывающие производства», млн.рублей </t>
  </si>
  <si>
    <t xml:space="preserve">«Производство и распределение электроэнергии, газа и воды» , млн.рублей </t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</si>
  <si>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</si>
  <si>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</si>
  <si>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</si>
  <si>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</si>
  <si>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 xml:space="preserve">отчет </t>
  </si>
  <si>
    <t>в % к  уровню отчетного периода прошлого года</t>
  </si>
  <si>
    <t>Х</t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</si>
  <si>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</si>
  <si>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</si>
  <si>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</si>
  <si>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</si>
  <si>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</si>
  <si>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</si>
  <si>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</si>
  <si>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</si>
  <si>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t xml:space="preserve">Ввод в действие мощностей:  </t>
  </si>
  <si>
    <r>
      <t>Темп роста (снижения) промышленного производства в сопоставимых ценах (ценах 2008 года),  %</t>
    </r>
    <r>
      <rPr>
        <vertAlign val="superscript"/>
        <sz val="12"/>
        <rFont val="Times New Roman"/>
        <family val="1"/>
      </rPr>
      <t>**)</t>
    </r>
  </si>
  <si>
    <t>Среднегодовая численность населения, чел.</t>
  </si>
  <si>
    <t>Овцы</t>
  </si>
  <si>
    <t xml:space="preserve">жилые дома (кв. м) </t>
  </si>
  <si>
    <r>
      <t>**)</t>
    </r>
    <r>
      <rPr>
        <sz val="10"/>
        <rFont val="Times New Roman"/>
        <family val="1"/>
      </rPr>
      <t xml:space="preserve"> Рассчитывается районами с применением индексов цен</t>
    </r>
  </si>
  <si>
    <t xml:space="preserve">      - за период (январь-декабрь*)</t>
  </si>
  <si>
    <t xml:space="preserve">в т.ч. коровы </t>
  </si>
  <si>
    <t>X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</si>
  <si>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</si>
  <si>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</si>
  <si>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</si>
  <si>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</si>
  <si>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</si>
  <si>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</si>
  <si>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</si>
  <si>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</si>
  <si>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 xml:space="preserve">«Добыча полезных ископаемых» , млн.рублей 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</si>
  <si>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</si>
  <si>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</si>
  <si>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</si>
  <si>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</si>
  <si>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</si>
  <si>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t>х</t>
  </si>
  <si>
    <t xml:space="preserve">      - за период (январь-декабрь)</t>
  </si>
  <si>
    <r>
      <t>Территория -</t>
    </r>
    <r>
      <rPr>
        <u val="single"/>
        <sz val="12"/>
        <rFont val="Times New Roman"/>
        <family val="1"/>
      </rPr>
      <t xml:space="preserve"> 2,3</t>
    </r>
    <r>
      <rPr>
        <sz val="12"/>
        <rFont val="Times New Roman"/>
        <family val="1"/>
      </rPr>
      <t xml:space="preserve">  тыс.кв. км</t>
    </r>
  </si>
  <si>
    <t>Экономически активное население, тыс.чел.</t>
  </si>
  <si>
    <t>Занято в экономике всего, тыс.чел.</t>
  </si>
  <si>
    <t>***) Данные за 11 месяцев</t>
  </si>
  <si>
    <t>2019 год
январь - декабрь</t>
  </si>
  <si>
    <t>водопроводные сети (км)</t>
  </si>
  <si>
    <t>Промышленное производство</t>
  </si>
  <si>
    <r>
      <t xml:space="preserve">*) </t>
    </r>
    <r>
      <rPr>
        <sz val="10"/>
        <rFont val="Times New Roman"/>
        <family val="1"/>
      </rPr>
      <t>данные за 9 месяцев</t>
    </r>
  </si>
  <si>
    <t>за  2020 год.</t>
  </si>
  <si>
    <t>2020 год
январь - декабрь</t>
  </si>
  <si>
    <t>в 12 раз</t>
  </si>
  <si>
    <t>592,2 ***</t>
  </si>
  <si>
    <t>586,3 ***</t>
  </si>
  <si>
    <t>928,1***</t>
  </si>
  <si>
    <t>922,8***</t>
  </si>
  <si>
    <t>по итогам 11 м-в</t>
  </si>
  <si>
    <t xml:space="preserve">Население на начало отчетного периода - 37,035 тыс.человек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</si>
</sst>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0.000000"/>
    <numFmt numFmtId="176" formatCode="0.00000"/>
    <numFmt numFmtId="177" formatCode="0.0000"/>
    <numFmt numFmtId="178" formatCode="0.0000000"/>
    <numFmt numFmtId="179" formatCode="0.00000000"/>
    <numFmt numFmtId="180" formatCode="0.000000000"/>
    <numFmt numFmtId="181" formatCode="0.0000000000"/>
  </numFmts>
  <fonts count="59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sz val="12"/>
      <name val="Times New Roman"/>
      <family val="1"/>
    </font>
    <font>
      <sz val="11"/>
      <color indexed="10"/>
      <name val="Times New Roman"/>
      <family val="1"/>
    </font>
    <font>
      <vertAlign val="superscript"/>
      <sz val="10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8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2" fontId="8" fillId="0" borderId="0" xfId="0" applyNumberFormat="1" applyFont="1" applyFill="1" applyAlignment="1">
      <alignment horizontal="left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justify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15" fillId="0" borderId="0" xfId="0" applyFont="1" applyFill="1" applyAlignment="1">
      <alignment wrapText="1"/>
    </xf>
    <xf numFmtId="172" fontId="2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172" fontId="16" fillId="0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32" borderId="10" xfId="0" applyNumberFormat="1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2" fontId="18" fillId="0" borderId="0" xfId="0" applyNumberFormat="1" applyFont="1" applyFill="1" applyBorder="1" applyAlignment="1">
      <alignment vertical="top"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vertical="top"/>
    </xf>
    <xf numFmtId="1" fontId="2" fillId="32" borderId="10" xfId="0" applyNumberFormat="1" applyFont="1" applyFill="1" applyBorder="1" applyAlignment="1">
      <alignment horizontal="center"/>
    </xf>
    <xf numFmtId="172" fontId="2" fillId="32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1" fontId="9" fillId="0" borderId="0" xfId="0" applyNumberFormat="1" applyFont="1" applyAlignment="1">
      <alignment/>
    </xf>
    <xf numFmtId="1" fontId="7" fillId="0" borderId="10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0" fontId="0" fillId="0" borderId="11" xfId="0" applyFont="1" applyBorder="1" applyAlignment="1">
      <alignment/>
    </xf>
    <xf numFmtId="172" fontId="2" fillId="33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7" fillId="0" borderId="12" xfId="0" applyFont="1" applyFill="1" applyBorder="1" applyAlignment="1">
      <alignment horizontal="left" wrapText="1"/>
    </xf>
    <xf numFmtId="0" fontId="17" fillId="0" borderId="13" xfId="0" applyFont="1" applyFill="1" applyBorder="1" applyAlignment="1">
      <alignment horizontal="left" wrapText="1"/>
    </xf>
    <xf numFmtId="2" fontId="2" fillId="0" borderId="12" xfId="0" applyNumberFormat="1" applyFont="1" applyFill="1" applyBorder="1" applyAlignment="1">
      <alignment horizontal="left" wrapText="1"/>
    </xf>
    <xf numFmtId="2" fontId="2" fillId="0" borderId="13" xfId="0" applyNumberFormat="1" applyFont="1" applyFill="1" applyBorder="1" applyAlignment="1">
      <alignment horizontal="left" wrapText="1"/>
    </xf>
    <xf numFmtId="2" fontId="2" fillId="0" borderId="12" xfId="0" applyNumberFormat="1" applyFont="1" applyFill="1" applyBorder="1" applyAlignment="1">
      <alignment horizontal="left"/>
    </xf>
    <xf numFmtId="2" fontId="2" fillId="0" borderId="13" xfId="0" applyNumberFormat="1" applyFont="1" applyFill="1" applyBorder="1" applyAlignment="1">
      <alignment horizontal="left"/>
    </xf>
    <xf numFmtId="2" fontId="2" fillId="0" borderId="12" xfId="0" applyNumberFormat="1" applyFont="1" applyFill="1" applyBorder="1" applyAlignment="1">
      <alignment horizontal="left" vertical="top" wrapText="1"/>
    </xf>
    <xf numFmtId="2" fontId="2" fillId="0" borderId="1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center" wrapText="1"/>
    </xf>
    <xf numFmtId="2" fontId="2" fillId="0" borderId="14" xfId="0" applyNumberFormat="1" applyFont="1" applyFill="1" applyBorder="1" applyAlignment="1">
      <alignment horizontal="center" wrapText="1"/>
    </xf>
    <xf numFmtId="2" fontId="2" fillId="0" borderId="13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left" wrapText="1"/>
    </xf>
    <xf numFmtId="2" fontId="3" fillId="0" borderId="13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wrapText="1"/>
    </xf>
    <xf numFmtId="2" fontId="2" fillId="0" borderId="12" xfId="0" applyNumberFormat="1" applyFont="1" applyFill="1" applyBorder="1" applyAlignment="1">
      <alignment wrapText="1"/>
    </xf>
    <xf numFmtId="2" fontId="2" fillId="0" borderId="13" xfId="0" applyNumberFormat="1" applyFont="1" applyFill="1" applyBorder="1" applyAlignment="1">
      <alignment wrapText="1"/>
    </xf>
    <xf numFmtId="2" fontId="3" fillId="0" borderId="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left" wrapText="1"/>
    </xf>
    <xf numFmtId="2" fontId="3" fillId="0" borderId="12" xfId="0" applyNumberFormat="1" applyFont="1" applyFill="1" applyBorder="1" applyAlignment="1">
      <alignment wrapText="1"/>
    </xf>
    <xf numFmtId="2" fontId="3" fillId="0" borderId="13" xfId="0" applyNumberFormat="1" applyFont="1" applyFill="1" applyBorder="1" applyAlignment="1">
      <alignment wrapText="1"/>
    </xf>
    <xf numFmtId="2" fontId="3" fillId="0" borderId="12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wrapText="1"/>
    </xf>
    <xf numFmtId="172" fontId="1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4"/>
  <sheetViews>
    <sheetView tabSelected="1" view="pageBreakPreview" zoomScale="115" zoomScaleNormal="130" zoomScaleSheetLayoutView="115" zoomScalePageLayoutView="0" workbookViewId="0" topLeftCell="A1">
      <selection activeCell="I71" sqref="I71"/>
    </sheetView>
  </sheetViews>
  <sheetFormatPr defaultColWidth="9.140625" defaultRowHeight="12.75"/>
  <cols>
    <col min="1" max="1" width="41.7109375" style="17" customWidth="1"/>
    <col min="2" max="2" width="7.7109375" style="17" customWidth="1"/>
    <col min="3" max="3" width="10.7109375" style="10" customWidth="1"/>
    <col min="4" max="4" width="11.00390625" style="10" customWidth="1"/>
    <col min="5" max="5" width="10.421875" style="10" customWidth="1"/>
    <col min="6" max="6" width="10.140625" style="10" customWidth="1"/>
    <col min="7" max="7" width="13.57421875" style="17" customWidth="1"/>
    <col min="8" max="16384" width="9.140625" style="10" customWidth="1"/>
  </cols>
  <sheetData>
    <row r="1" spans="1:7" s="18" customFormat="1" ht="18.75" customHeight="1">
      <c r="A1" s="92" t="s">
        <v>56</v>
      </c>
      <c r="B1" s="92"/>
      <c r="C1" s="92"/>
      <c r="D1" s="92"/>
      <c r="E1" s="92"/>
      <c r="F1" s="92"/>
      <c r="G1" s="92"/>
    </row>
    <row r="2" spans="1:7" s="18" customFormat="1" ht="15.75">
      <c r="A2" s="92" t="s">
        <v>57</v>
      </c>
      <c r="B2" s="92"/>
      <c r="C2" s="92"/>
      <c r="D2" s="92"/>
      <c r="E2" s="92"/>
      <c r="F2" s="92"/>
      <c r="G2" s="92"/>
    </row>
    <row r="3" spans="1:7" s="18" customFormat="1" ht="15.75">
      <c r="A3" s="92" t="s">
        <v>55</v>
      </c>
      <c r="B3" s="92"/>
      <c r="C3" s="92"/>
      <c r="D3" s="92"/>
      <c r="E3" s="92"/>
      <c r="F3" s="92"/>
      <c r="G3" s="92"/>
    </row>
    <row r="4" spans="1:7" s="18" customFormat="1" ht="15.75">
      <c r="A4" s="92" t="s">
        <v>114</v>
      </c>
      <c r="B4" s="92"/>
      <c r="C4" s="92"/>
      <c r="D4" s="92"/>
      <c r="E4" s="92"/>
      <c r="F4" s="92"/>
      <c r="G4" s="92"/>
    </row>
    <row r="5" spans="1:7" s="18" customFormat="1" ht="15.75">
      <c r="A5" s="57"/>
      <c r="B5" s="57"/>
      <c r="C5" s="57"/>
      <c r="D5" s="57"/>
      <c r="E5" s="57"/>
      <c r="F5" s="57"/>
      <c r="G5" s="57"/>
    </row>
    <row r="6" spans="1:7" s="18" customFormat="1" ht="15.75">
      <c r="A6" s="98" t="s">
        <v>106</v>
      </c>
      <c r="B6" s="98"/>
      <c r="C6" s="98"/>
      <c r="D6" s="98"/>
      <c r="E6" s="98"/>
      <c r="F6" s="98"/>
      <c r="G6" s="98"/>
    </row>
    <row r="7" spans="1:7" s="18" customFormat="1" ht="15.75">
      <c r="A7" s="98" t="s">
        <v>122</v>
      </c>
      <c r="B7" s="98"/>
      <c r="C7" s="98"/>
      <c r="D7" s="98"/>
      <c r="E7" s="98"/>
      <c r="F7" s="98"/>
      <c r="G7" s="98"/>
    </row>
    <row r="8" spans="1:7" ht="12.75">
      <c r="A8" s="11"/>
      <c r="B8" s="11"/>
      <c r="C8" s="11"/>
      <c r="D8" s="11"/>
      <c r="E8" s="11"/>
      <c r="F8" s="11"/>
      <c r="G8" s="11"/>
    </row>
    <row r="9" spans="1:7" ht="32.25" customHeight="1">
      <c r="A9" s="94" t="s">
        <v>58</v>
      </c>
      <c r="B9" s="94"/>
      <c r="C9" s="95" t="s">
        <v>110</v>
      </c>
      <c r="D9" s="95"/>
      <c r="E9" s="95" t="s">
        <v>115</v>
      </c>
      <c r="F9" s="95"/>
      <c r="G9" s="94" t="s">
        <v>59</v>
      </c>
    </row>
    <row r="10" spans="1:10" s="18" customFormat="1" ht="96.75" customHeight="1">
      <c r="A10" s="94"/>
      <c r="B10" s="94"/>
      <c r="C10" s="1" t="s">
        <v>70</v>
      </c>
      <c r="D10" s="1" t="s">
        <v>71</v>
      </c>
      <c r="E10" s="1" t="s">
        <v>70</v>
      </c>
      <c r="F10" s="1" t="s">
        <v>71</v>
      </c>
      <c r="G10" s="94"/>
      <c r="J10" t="s">
        <v>61</v>
      </c>
    </row>
    <row r="11" spans="1:7" s="18" customFormat="1" ht="24.75">
      <c r="A11" s="2" t="s">
        <v>112</v>
      </c>
      <c r="B11" s="3" t="s">
        <v>60</v>
      </c>
      <c r="C11" s="93" t="s">
        <v>61</v>
      </c>
      <c r="D11" s="93"/>
      <c r="E11" s="93"/>
      <c r="F11" s="93"/>
      <c r="G11" s="93"/>
    </row>
    <row r="12" spans="1:7" s="18" customFormat="1" ht="66">
      <c r="A12" s="5" t="s">
        <v>62</v>
      </c>
      <c r="B12" s="3"/>
      <c r="C12" s="7">
        <v>6013.5</v>
      </c>
      <c r="D12" s="6">
        <v>93.51527874970841</v>
      </c>
      <c r="E12" s="7">
        <f>E14+E15+E16</f>
        <v>5627.8</v>
      </c>
      <c r="F12" s="6">
        <f>E12/C12*100</f>
        <v>93.58609794628752</v>
      </c>
      <c r="G12" s="4"/>
    </row>
    <row r="13" spans="1:7" s="18" customFormat="1" ht="15.75">
      <c r="A13" s="5" t="s">
        <v>63</v>
      </c>
      <c r="B13" s="3"/>
      <c r="C13" s="7"/>
      <c r="D13" s="6"/>
      <c r="E13" s="7"/>
      <c r="F13" s="6"/>
      <c r="G13" s="4"/>
    </row>
    <row r="14" spans="1:7" s="18" customFormat="1" ht="31.5">
      <c r="A14" s="5" t="s">
        <v>98</v>
      </c>
      <c r="B14" s="3"/>
      <c r="C14" s="7">
        <v>0</v>
      </c>
      <c r="D14" s="6"/>
      <c r="E14" s="7">
        <v>8.2</v>
      </c>
      <c r="F14" s="6"/>
      <c r="G14" s="4"/>
    </row>
    <row r="15" spans="1:7" s="18" customFormat="1" ht="31.5">
      <c r="A15" s="5" t="s">
        <v>64</v>
      </c>
      <c r="B15" s="3"/>
      <c r="C15" s="7">
        <v>5993.8</v>
      </c>
      <c r="D15" s="6">
        <v>93.49389321312141</v>
      </c>
      <c r="E15" s="7">
        <v>5601.8</v>
      </c>
      <c r="F15" s="6">
        <f aca="true" t="shared" si="0" ref="F15:F22">E15/C15*100</f>
        <v>93.45990857219127</v>
      </c>
      <c r="G15" s="4"/>
    </row>
    <row r="16" spans="1:7" s="18" customFormat="1" ht="47.25">
      <c r="A16" s="5" t="s">
        <v>65</v>
      </c>
      <c r="B16" s="3"/>
      <c r="C16" s="7">
        <v>19.7</v>
      </c>
      <c r="D16" s="6">
        <v>100.51020408163265</v>
      </c>
      <c r="E16" s="7">
        <v>17.8</v>
      </c>
      <c r="F16" s="6">
        <f t="shared" si="0"/>
        <v>90.35532994923858</v>
      </c>
      <c r="G16" s="4"/>
    </row>
    <row r="17" spans="1:7" s="18" customFormat="1" ht="50.25">
      <c r="A17" s="8" t="s">
        <v>82</v>
      </c>
      <c r="B17" s="3"/>
      <c r="C17" s="7" t="s">
        <v>104</v>
      </c>
      <c r="D17" s="6">
        <v>95.8</v>
      </c>
      <c r="E17" s="7" t="s">
        <v>104</v>
      </c>
      <c r="F17" s="6">
        <v>102</v>
      </c>
      <c r="G17" s="4"/>
    </row>
    <row r="18" spans="1:7" s="18" customFormat="1" ht="34.5">
      <c r="A18" s="9" t="s">
        <v>99</v>
      </c>
      <c r="B18" s="3"/>
      <c r="C18" s="7">
        <v>6102.5</v>
      </c>
      <c r="D18" s="6">
        <v>92.02430859245409</v>
      </c>
      <c r="E18" s="7">
        <f>E20+E21+E22</f>
        <v>5825.5</v>
      </c>
      <c r="F18" s="6">
        <f t="shared" si="0"/>
        <v>95.46087668988119</v>
      </c>
      <c r="G18" s="4"/>
    </row>
    <row r="19" spans="1:7" s="18" customFormat="1" ht="15.75">
      <c r="A19" s="9" t="s">
        <v>100</v>
      </c>
      <c r="B19" s="3"/>
      <c r="C19" s="7"/>
      <c r="D19" s="6"/>
      <c r="E19" s="7"/>
      <c r="F19" s="6"/>
      <c r="G19" s="4"/>
    </row>
    <row r="20" spans="1:7" s="18" customFormat="1" ht="31.5">
      <c r="A20" s="9" t="s">
        <v>101</v>
      </c>
      <c r="B20" s="3"/>
      <c r="C20" s="7">
        <v>0</v>
      </c>
      <c r="D20" s="6"/>
      <c r="E20" s="7">
        <v>8.2</v>
      </c>
      <c r="F20" s="6"/>
      <c r="G20" s="4"/>
    </row>
    <row r="21" spans="1:7" s="18" customFormat="1" ht="31.5">
      <c r="A21" s="9" t="s">
        <v>102</v>
      </c>
      <c r="B21" s="3"/>
      <c r="C21" s="7">
        <v>6060.4</v>
      </c>
      <c r="D21" s="6">
        <v>91.87435570917471</v>
      </c>
      <c r="E21" s="7">
        <v>5794.5</v>
      </c>
      <c r="F21" s="6">
        <f t="shared" si="0"/>
        <v>95.61250082502806</v>
      </c>
      <c r="G21" s="4"/>
    </row>
    <row r="22" spans="1:7" s="18" customFormat="1" ht="47.25">
      <c r="A22" s="9" t="s">
        <v>103</v>
      </c>
      <c r="B22" s="3"/>
      <c r="C22" s="7">
        <v>42</v>
      </c>
      <c r="D22" s="6">
        <v>120</v>
      </c>
      <c r="E22" s="7">
        <v>22.8</v>
      </c>
      <c r="F22" s="6">
        <f t="shared" si="0"/>
        <v>54.28571428571429</v>
      </c>
      <c r="G22" s="4"/>
    </row>
    <row r="23" spans="1:7" ht="15" customHeight="1">
      <c r="A23" s="80" t="s">
        <v>66</v>
      </c>
      <c r="B23" s="81"/>
      <c r="C23" s="93"/>
      <c r="D23" s="93"/>
      <c r="E23" s="93"/>
      <c r="F23" s="93"/>
      <c r="G23" s="93"/>
    </row>
    <row r="24" spans="1:7" ht="15.75">
      <c r="A24" s="101" t="s">
        <v>54</v>
      </c>
      <c r="B24" s="102"/>
      <c r="C24" s="6"/>
      <c r="D24" s="6"/>
      <c r="E24" s="6"/>
      <c r="F24" s="6"/>
      <c r="G24" s="19"/>
    </row>
    <row r="25" spans="1:7" ht="15.75">
      <c r="A25" s="96" t="s">
        <v>67</v>
      </c>
      <c r="B25" s="97"/>
      <c r="C25" s="6">
        <v>163.3</v>
      </c>
      <c r="D25" s="6">
        <v>116.22775800711744</v>
      </c>
      <c r="E25" s="6">
        <v>187.6</v>
      </c>
      <c r="F25" s="6">
        <f aca="true" t="shared" si="1" ref="F25:F34">SUM(E25/C25)*100</f>
        <v>114.88058787507653</v>
      </c>
      <c r="G25" s="7"/>
    </row>
    <row r="26" spans="1:7" ht="15.75">
      <c r="A26" s="96" t="s">
        <v>68</v>
      </c>
      <c r="B26" s="97"/>
      <c r="C26" s="6">
        <v>28.8</v>
      </c>
      <c r="D26" s="6">
        <v>108.67924528301887</v>
      </c>
      <c r="E26" s="6">
        <v>31.7</v>
      </c>
      <c r="F26" s="6">
        <f t="shared" si="1"/>
        <v>110.06944444444444</v>
      </c>
      <c r="G26" s="7"/>
    </row>
    <row r="27" spans="1:7" ht="15.75">
      <c r="A27" s="96" t="s">
        <v>69</v>
      </c>
      <c r="B27" s="97"/>
      <c r="C27" s="6">
        <v>84.7</v>
      </c>
      <c r="D27" s="21">
        <v>125.85438335809809</v>
      </c>
      <c r="E27" s="6">
        <v>35.2</v>
      </c>
      <c r="F27" s="6">
        <f t="shared" si="1"/>
        <v>41.55844155844156</v>
      </c>
      <c r="G27" s="7"/>
    </row>
    <row r="28" spans="1:7" ht="15.75">
      <c r="A28" s="96" t="s">
        <v>68</v>
      </c>
      <c r="B28" s="97"/>
      <c r="C28" s="6">
        <v>487.7</v>
      </c>
      <c r="D28" s="21">
        <v>126.90606297163673</v>
      </c>
      <c r="E28" s="6">
        <v>243</v>
      </c>
      <c r="F28" s="6">
        <f t="shared" si="1"/>
        <v>49.82571252819356</v>
      </c>
      <c r="G28" s="7"/>
    </row>
    <row r="29" spans="1:7" ht="15.75">
      <c r="A29" s="96" t="s">
        <v>0</v>
      </c>
      <c r="B29" s="97"/>
      <c r="C29" s="6">
        <v>47.3</v>
      </c>
      <c r="D29" s="21">
        <v>119.74683544303797</v>
      </c>
      <c r="E29" s="6">
        <v>36.3</v>
      </c>
      <c r="F29" s="6">
        <f t="shared" si="1"/>
        <v>76.74418604651163</v>
      </c>
      <c r="G29" s="7"/>
    </row>
    <row r="30" spans="1:7" ht="15.75">
      <c r="A30" s="96" t="s">
        <v>68</v>
      </c>
      <c r="B30" s="97"/>
      <c r="C30" s="6">
        <v>22.8</v>
      </c>
      <c r="D30" s="21">
        <v>102.70270270270272</v>
      </c>
      <c r="E30" s="6">
        <v>18.4</v>
      </c>
      <c r="F30" s="6">
        <f t="shared" si="1"/>
        <v>80.7017543859649</v>
      </c>
      <c r="G30" s="7"/>
    </row>
    <row r="31" spans="1:7" ht="15.75">
      <c r="A31" s="96" t="s">
        <v>1</v>
      </c>
      <c r="B31" s="97"/>
      <c r="C31" s="6">
        <v>32.3</v>
      </c>
      <c r="D31" s="21">
        <v>103.52564102564101</v>
      </c>
      <c r="E31" s="6">
        <v>37</v>
      </c>
      <c r="F31" s="6">
        <f t="shared" si="1"/>
        <v>114.55108359133128</v>
      </c>
      <c r="G31" s="7"/>
    </row>
    <row r="32" spans="1:7" ht="15.75">
      <c r="A32" s="96" t="s">
        <v>2</v>
      </c>
      <c r="B32" s="97"/>
      <c r="C32" s="6">
        <v>70.3</v>
      </c>
      <c r="D32" s="21">
        <v>99.71631205673759</v>
      </c>
      <c r="E32" s="6">
        <v>71</v>
      </c>
      <c r="F32" s="6">
        <f t="shared" si="1"/>
        <v>100.99573257467995</v>
      </c>
      <c r="G32" s="7"/>
    </row>
    <row r="33" spans="1:7" ht="28.5" customHeight="1">
      <c r="A33" s="90" t="s">
        <v>3</v>
      </c>
      <c r="B33" s="91"/>
      <c r="C33" s="6">
        <v>30</v>
      </c>
      <c r="D33" s="6">
        <v>107.14285714285714</v>
      </c>
      <c r="E33" s="6">
        <v>31</v>
      </c>
      <c r="F33" s="6">
        <f t="shared" si="1"/>
        <v>103.33333333333334</v>
      </c>
      <c r="G33" s="22"/>
    </row>
    <row r="34" spans="1:7" ht="15.75">
      <c r="A34" s="90" t="s">
        <v>4</v>
      </c>
      <c r="B34" s="91"/>
      <c r="C34" s="6">
        <v>1300</v>
      </c>
      <c r="D34" s="6">
        <v>100</v>
      </c>
      <c r="E34" s="6">
        <v>1320</v>
      </c>
      <c r="F34" s="6">
        <f t="shared" si="1"/>
        <v>101.53846153846153</v>
      </c>
      <c r="G34" s="22"/>
    </row>
    <row r="35" spans="1:7" ht="15.75">
      <c r="A35" s="90"/>
      <c r="B35" s="91"/>
      <c r="C35" s="7"/>
      <c r="D35" s="7"/>
      <c r="E35" s="7"/>
      <c r="F35" s="7"/>
      <c r="G35" s="22"/>
    </row>
    <row r="36" spans="1:7" s="18" customFormat="1" ht="15.75">
      <c r="A36" s="99" t="s">
        <v>5</v>
      </c>
      <c r="B36" s="100"/>
      <c r="C36" s="7"/>
      <c r="D36" s="7"/>
      <c r="E36" s="7"/>
      <c r="F36" s="7"/>
      <c r="G36" s="22"/>
    </row>
    <row r="37" spans="1:7" s="18" customFormat="1" ht="28.5" customHeight="1">
      <c r="A37" s="90" t="s">
        <v>6</v>
      </c>
      <c r="B37" s="91"/>
      <c r="C37" s="6">
        <v>38.7</v>
      </c>
      <c r="D37" s="20">
        <v>108.98550724637681</v>
      </c>
      <c r="E37" s="6">
        <v>38.5</v>
      </c>
      <c r="F37" s="6">
        <f aca="true" t="shared" si="2" ref="F37:F45">SUM(E37/C37)*100</f>
        <v>99.48320413436691</v>
      </c>
      <c r="G37" s="22"/>
    </row>
    <row r="38" spans="1:7" s="18" customFormat="1" ht="15.75">
      <c r="A38" s="90" t="s">
        <v>7</v>
      </c>
      <c r="B38" s="91"/>
      <c r="C38" s="6">
        <v>1.3</v>
      </c>
      <c r="D38" s="20">
        <v>100</v>
      </c>
      <c r="E38" s="6">
        <v>3.1</v>
      </c>
      <c r="F38" s="6">
        <f t="shared" si="2"/>
        <v>238.46153846153845</v>
      </c>
      <c r="G38" s="7"/>
    </row>
    <row r="39" spans="1:7" s="18" customFormat="1" ht="15.75">
      <c r="A39" s="90" t="s">
        <v>8</v>
      </c>
      <c r="B39" s="91"/>
      <c r="C39" s="6">
        <v>5536</v>
      </c>
      <c r="D39" s="20">
        <v>100.58118416273156</v>
      </c>
      <c r="E39" s="6">
        <v>5014</v>
      </c>
      <c r="F39" s="6">
        <f t="shared" si="2"/>
        <v>90.57080924855492</v>
      </c>
      <c r="G39" s="7"/>
    </row>
    <row r="40" spans="1:7" s="18" customFormat="1" ht="15.75" customHeight="1">
      <c r="A40" s="74" t="s">
        <v>9</v>
      </c>
      <c r="B40" s="75"/>
      <c r="C40" s="6"/>
      <c r="D40" s="6"/>
      <c r="E40" s="32"/>
      <c r="F40" s="20"/>
      <c r="G40" s="22"/>
    </row>
    <row r="41" spans="1:7" s="18" customFormat="1" ht="15.75">
      <c r="A41" s="74" t="s">
        <v>10</v>
      </c>
      <c r="B41" s="75"/>
      <c r="C41" s="6">
        <v>1.8</v>
      </c>
      <c r="D41" s="6">
        <v>100</v>
      </c>
      <c r="E41" s="6">
        <v>1.7</v>
      </c>
      <c r="F41" s="6">
        <f t="shared" si="2"/>
        <v>94.44444444444444</v>
      </c>
      <c r="G41" s="22"/>
    </row>
    <row r="42" spans="1:7" s="18" customFormat="1" ht="15.75">
      <c r="A42" s="74" t="s">
        <v>88</v>
      </c>
      <c r="B42" s="75"/>
      <c r="C42" s="6">
        <v>0.7</v>
      </c>
      <c r="D42" s="20">
        <v>100</v>
      </c>
      <c r="E42" s="6">
        <v>0.8</v>
      </c>
      <c r="F42" s="6">
        <f t="shared" si="2"/>
        <v>114.2857142857143</v>
      </c>
      <c r="G42" s="22"/>
    </row>
    <row r="43" spans="1:7" s="18" customFormat="1" ht="15.75">
      <c r="A43" s="74" t="s">
        <v>11</v>
      </c>
      <c r="B43" s="75"/>
      <c r="C43" s="6">
        <v>165</v>
      </c>
      <c r="D43" s="20">
        <v>99.3975903614458</v>
      </c>
      <c r="E43" s="6">
        <v>195.9</v>
      </c>
      <c r="F43" s="6">
        <f t="shared" si="2"/>
        <v>118.72727272727272</v>
      </c>
      <c r="G43" s="22"/>
    </row>
    <row r="44" spans="1:7" s="18" customFormat="1" ht="15.75">
      <c r="A44" s="74" t="s">
        <v>84</v>
      </c>
      <c r="B44" s="75"/>
      <c r="C44" s="6">
        <v>3.1</v>
      </c>
      <c r="D44" s="20">
        <v>78.57142857142858</v>
      </c>
      <c r="E44" s="6">
        <v>2.9</v>
      </c>
      <c r="F44" s="6">
        <f t="shared" si="2"/>
        <v>93.54838709677419</v>
      </c>
      <c r="G44" s="22"/>
    </row>
    <row r="45" spans="1:7" s="18" customFormat="1" ht="15.75">
      <c r="A45" s="74" t="s">
        <v>12</v>
      </c>
      <c r="B45" s="75"/>
      <c r="C45" s="6">
        <v>1.8</v>
      </c>
      <c r="D45" s="20">
        <v>100</v>
      </c>
      <c r="E45" s="6">
        <v>1.7</v>
      </c>
      <c r="F45" s="6">
        <f t="shared" si="2"/>
        <v>94.44444444444444</v>
      </c>
      <c r="G45" s="22"/>
    </row>
    <row r="46" spans="1:7" ht="15.75">
      <c r="A46" s="82"/>
      <c r="B46" s="83"/>
      <c r="C46" s="83"/>
      <c r="D46" s="83"/>
      <c r="E46" s="83"/>
      <c r="F46" s="83"/>
      <c r="G46" s="84"/>
    </row>
    <row r="47" spans="1:7" ht="15.75">
      <c r="A47" s="86" t="s">
        <v>13</v>
      </c>
      <c r="B47" s="87"/>
      <c r="C47" s="85"/>
      <c r="D47" s="85"/>
      <c r="E47" s="85"/>
      <c r="F47" s="85"/>
      <c r="G47" s="85"/>
    </row>
    <row r="48" spans="1:7" ht="32.25" customHeight="1">
      <c r="A48" s="74" t="s">
        <v>14</v>
      </c>
      <c r="B48" s="75"/>
      <c r="C48" s="56">
        <v>2540283</v>
      </c>
      <c r="D48" s="6">
        <v>173.3256323463288</v>
      </c>
      <c r="E48" s="56">
        <v>4980000</v>
      </c>
      <c r="F48" s="6">
        <f>SUM(E48/C48)*100</f>
        <v>196.04114974591414</v>
      </c>
      <c r="G48" s="49"/>
    </row>
    <row r="49" spans="1:7" ht="30" customHeight="1">
      <c r="A49" s="74" t="s">
        <v>15</v>
      </c>
      <c r="B49" s="75"/>
      <c r="C49" s="43" t="s">
        <v>72</v>
      </c>
      <c r="D49" s="6">
        <v>163.51474749653661</v>
      </c>
      <c r="E49" s="43" t="s">
        <v>72</v>
      </c>
      <c r="F49" s="6">
        <f>SUM(E48/106%/C48)*100</f>
        <v>184.9444808923718</v>
      </c>
      <c r="G49" s="49"/>
    </row>
    <row r="50" spans="1:7" ht="12.75" customHeight="1" hidden="1">
      <c r="A50" s="74"/>
      <c r="B50" s="75"/>
      <c r="C50" s="31"/>
      <c r="D50" s="6"/>
      <c r="E50" s="31"/>
      <c r="F50" s="31"/>
      <c r="G50" s="49"/>
    </row>
    <row r="51" spans="1:7" ht="46.5" customHeight="1">
      <c r="A51" s="89" t="s">
        <v>90</v>
      </c>
      <c r="B51" s="89"/>
      <c r="C51" s="56">
        <v>2304059</v>
      </c>
      <c r="D51" s="6">
        <v>215.14341126168483</v>
      </c>
      <c r="E51" s="56">
        <v>4850000</v>
      </c>
      <c r="F51" s="6">
        <f>SUM(E51/C51)*100</f>
        <v>210.49808186335505</v>
      </c>
      <c r="G51" s="49"/>
    </row>
    <row r="52" spans="1:7" ht="46.5" customHeight="1">
      <c r="A52" s="88" t="s">
        <v>91</v>
      </c>
      <c r="B52" s="88"/>
      <c r="C52" s="43" t="s">
        <v>72</v>
      </c>
      <c r="D52" s="6">
        <v>202.96548232234417</v>
      </c>
      <c r="E52" s="43" t="s">
        <v>72</v>
      </c>
      <c r="F52" s="6">
        <f>SUM(E51/106%/C51)*100</f>
        <v>198.58309609750478</v>
      </c>
      <c r="G52" s="49"/>
    </row>
    <row r="53" spans="1:7" ht="15.75">
      <c r="A53" s="74" t="s">
        <v>81</v>
      </c>
      <c r="B53" s="75"/>
      <c r="C53" s="54"/>
      <c r="D53" s="54"/>
      <c r="E53" s="53"/>
      <c r="F53" s="53"/>
      <c r="G53" s="22"/>
    </row>
    <row r="54" spans="1:7" ht="15.75">
      <c r="A54" s="88" t="s">
        <v>85</v>
      </c>
      <c r="B54" s="88"/>
      <c r="C54" s="55">
        <v>6338</v>
      </c>
      <c r="D54" s="59">
        <v>111.19298245614036</v>
      </c>
      <c r="E54" s="55">
        <v>7323</v>
      </c>
      <c r="F54" s="6">
        <f>SUM(E54/C54)*100</f>
        <v>115.54118018302304</v>
      </c>
      <c r="G54" s="22"/>
    </row>
    <row r="55" spans="1:7" ht="15.75">
      <c r="A55" s="88" t="s">
        <v>92</v>
      </c>
      <c r="B55" s="88"/>
      <c r="C55" s="55">
        <v>6338</v>
      </c>
      <c r="D55" s="59">
        <v>111.19298245614036</v>
      </c>
      <c r="E55" s="55">
        <v>7323</v>
      </c>
      <c r="F55" s="6">
        <f>SUM(E55/C55)*100</f>
        <v>115.54118018302304</v>
      </c>
      <c r="G55" s="22"/>
    </row>
    <row r="56" spans="1:7" ht="15.75">
      <c r="A56" s="88" t="s">
        <v>93</v>
      </c>
      <c r="B56" s="88"/>
      <c r="C56" s="54"/>
      <c r="D56" s="54"/>
      <c r="E56" s="53"/>
      <c r="F56" s="53"/>
      <c r="G56" s="22"/>
    </row>
    <row r="57" spans="1:7" ht="15.75">
      <c r="A57" s="88" t="s">
        <v>94</v>
      </c>
      <c r="B57" s="88"/>
      <c r="C57" s="58"/>
      <c r="D57" s="54"/>
      <c r="E57" s="55"/>
      <c r="F57" s="53"/>
      <c r="G57" s="22"/>
    </row>
    <row r="58" spans="1:7" ht="15.75">
      <c r="A58" s="88" t="s">
        <v>95</v>
      </c>
      <c r="B58" s="88"/>
      <c r="C58" s="54"/>
      <c r="D58" s="54"/>
      <c r="E58" s="53"/>
      <c r="F58" s="53"/>
      <c r="G58" s="22"/>
    </row>
    <row r="59" spans="1:7" ht="27.75" customHeight="1">
      <c r="A59" s="88" t="s">
        <v>96</v>
      </c>
      <c r="B59" s="88"/>
      <c r="C59" s="58"/>
      <c r="D59" s="54"/>
      <c r="E59" s="58"/>
      <c r="F59" s="53"/>
      <c r="G59" s="22"/>
    </row>
    <row r="60" spans="1:7" ht="15.75">
      <c r="A60" s="88" t="s">
        <v>97</v>
      </c>
      <c r="B60" s="88"/>
      <c r="C60" s="47"/>
      <c r="D60" s="31"/>
      <c r="E60" s="47"/>
      <c r="F60" s="6"/>
      <c r="G60" s="22" t="s">
        <v>61</v>
      </c>
    </row>
    <row r="61" spans="1:7" ht="15.75">
      <c r="A61" s="88" t="s">
        <v>16</v>
      </c>
      <c r="B61" s="88"/>
      <c r="C61" s="31">
        <v>0</v>
      </c>
      <c r="D61" s="62">
        <v>0</v>
      </c>
      <c r="E61" s="31">
        <v>17.03</v>
      </c>
      <c r="F61" s="6"/>
      <c r="G61" s="22"/>
    </row>
    <row r="62" spans="1:7" ht="15.75">
      <c r="A62" s="74" t="s">
        <v>111</v>
      </c>
      <c r="B62" s="75"/>
      <c r="C62" s="31">
        <v>1.6</v>
      </c>
      <c r="D62" s="62"/>
      <c r="E62" s="31">
        <v>19.13</v>
      </c>
      <c r="F62" s="6" t="s">
        <v>116</v>
      </c>
      <c r="G62" s="22"/>
    </row>
    <row r="63" spans="1:7" ht="15.75">
      <c r="A63" s="88" t="s">
        <v>17</v>
      </c>
      <c r="B63" s="88"/>
      <c r="C63" s="31"/>
      <c r="D63" s="6"/>
      <c r="E63" s="31"/>
      <c r="F63" s="6"/>
      <c r="G63" s="22"/>
    </row>
    <row r="64" spans="1:7" ht="15.75">
      <c r="A64" s="82"/>
      <c r="B64" s="83"/>
      <c r="C64" s="83"/>
      <c r="D64" s="83"/>
      <c r="E64" s="83"/>
      <c r="F64" s="83"/>
      <c r="G64" s="84"/>
    </row>
    <row r="65" spans="1:7" ht="15.75">
      <c r="A65" s="86" t="s">
        <v>18</v>
      </c>
      <c r="B65" s="87"/>
      <c r="C65" s="85"/>
      <c r="D65" s="85"/>
      <c r="E65" s="85"/>
      <c r="F65" s="85"/>
      <c r="G65" s="85"/>
    </row>
    <row r="66" spans="1:7" ht="28.5" customHeight="1">
      <c r="A66" s="74" t="s">
        <v>19</v>
      </c>
      <c r="B66" s="75"/>
      <c r="C66" s="32">
        <v>37.011</v>
      </c>
      <c r="D66" s="6">
        <v>98.89114519318122</v>
      </c>
      <c r="E66" s="32">
        <v>36.619</v>
      </c>
      <c r="F66" s="6">
        <f aca="true" t="shared" si="3" ref="F66:F71">SUM(E66/C66)*100</f>
        <v>98.9408554213612</v>
      </c>
      <c r="G66" s="46"/>
    </row>
    <row r="67" spans="1:8" ht="15.75">
      <c r="A67" s="74" t="s">
        <v>20</v>
      </c>
      <c r="B67" s="75"/>
      <c r="C67" s="31">
        <v>194</v>
      </c>
      <c r="D67" s="20">
        <v>79.83539094650206</v>
      </c>
      <c r="E67" s="31">
        <v>228</v>
      </c>
      <c r="F67" s="6">
        <f t="shared" si="3"/>
        <v>117.5257731958763</v>
      </c>
      <c r="G67" s="46"/>
      <c r="H67" s="10">
        <v>-390</v>
      </c>
    </row>
    <row r="68" spans="1:7" ht="15.75">
      <c r="A68" s="74" t="s">
        <v>21</v>
      </c>
      <c r="B68" s="75"/>
      <c r="C68" s="31">
        <v>620</v>
      </c>
      <c r="D68" s="20">
        <v>95.82689335394127</v>
      </c>
      <c r="E68" s="31">
        <v>618</v>
      </c>
      <c r="F68" s="6">
        <f t="shared" si="3"/>
        <v>99.67741935483872</v>
      </c>
      <c r="G68" s="46"/>
    </row>
    <row r="69" spans="1:7" ht="15.75" customHeight="1">
      <c r="A69" s="74" t="s">
        <v>22</v>
      </c>
      <c r="B69" s="75"/>
      <c r="C69" s="31">
        <v>43</v>
      </c>
      <c r="D69" s="20"/>
      <c r="E69" s="31">
        <v>-26</v>
      </c>
      <c r="F69" s="64"/>
      <c r="G69" s="63" t="s">
        <v>121</v>
      </c>
    </row>
    <row r="70" spans="1:7" ht="15.75" customHeight="1">
      <c r="A70" s="88" t="s">
        <v>107</v>
      </c>
      <c r="B70" s="88"/>
      <c r="C70" s="31">
        <v>20.651</v>
      </c>
      <c r="D70" s="6">
        <v>99.76328502415458</v>
      </c>
      <c r="E70" s="31">
        <v>20.6</v>
      </c>
      <c r="F70" s="6">
        <f t="shared" si="3"/>
        <v>99.7530385937727</v>
      </c>
      <c r="G70" s="46"/>
    </row>
    <row r="71" spans="1:7" ht="15.75" customHeight="1">
      <c r="A71" s="88" t="s">
        <v>108</v>
      </c>
      <c r="B71" s="88"/>
      <c r="C71" s="31">
        <v>19.706</v>
      </c>
      <c r="D71" s="6">
        <v>100.03045685279189</v>
      </c>
      <c r="E71" s="31">
        <v>19.7</v>
      </c>
      <c r="F71" s="6">
        <f t="shared" si="3"/>
        <v>99.96955242058256</v>
      </c>
      <c r="G71" s="46"/>
    </row>
    <row r="72" spans="1:7" ht="15.75">
      <c r="A72" s="74" t="s">
        <v>23</v>
      </c>
      <c r="B72" s="75"/>
      <c r="C72" s="31"/>
      <c r="D72" s="31"/>
      <c r="E72" s="31"/>
      <c r="F72" s="20"/>
      <c r="G72" s="22"/>
    </row>
    <row r="73" spans="1:7" ht="15.75">
      <c r="A73" s="74" t="s">
        <v>87</v>
      </c>
      <c r="B73" s="75"/>
      <c r="C73" s="31">
        <v>26861</v>
      </c>
      <c r="D73" s="20">
        <v>107.83219590525894</v>
      </c>
      <c r="E73" s="56">
        <v>29787</v>
      </c>
      <c r="F73" s="20">
        <f>SUM(E73/C73)*100</f>
        <v>110.89311641413202</v>
      </c>
      <c r="G73" s="22"/>
    </row>
    <row r="74" spans="1:7" ht="15.75">
      <c r="A74" s="74" t="s">
        <v>24</v>
      </c>
      <c r="B74" s="75"/>
      <c r="C74" s="31"/>
      <c r="D74" s="20"/>
      <c r="E74" s="31"/>
      <c r="F74" s="20"/>
      <c r="G74" s="22"/>
    </row>
    <row r="75" spans="1:7" ht="15.75">
      <c r="A75" s="74" t="s">
        <v>105</v>
      </c>
      <c r="B75" s="75"/>
      <c r="C75" s="31"/>
      <c r="D75" s="20"/>
      <c r="E75" s="31"/>
      <c r="F75" s="20"/>
      <c r="G75" s="22"/>
    </row>
    <row r="76" spans="1:7" ht="29.25" customHeight="1">
      <c r="A76" s="74" t="s">
        <v>25</v>
      </c>
      <c r="B76" s="75"/>
      <c r="C76" s="20">
        <v>177</v>
      </c>
      <c r="D76" s="6">
        <v>110.625</v>
      </c>
      <c r="E76" s="20">
        <v>357</v>
      </c>
      <c r="F76" s="20">
        <f>SUM(E76/C76)*100</f>
        <v>201.6949152542373</v>
      </c>
      <c r="G76" s="22"/>
    </row>
    <row r="77" spans="1:7" ht="15.75">
      <c r="A77" s="74" t="s">
        <v>26</v>
      </c>
      <c r="B77" s="75"/>
      <c r="C77" s="31">
        <v>0.9</v>
      </c>
      <c r="D77" s="6"/>
      <c r="E77" s="31">
        <v>1.7</v>
      </c>
      <c r="F77" s="31"/>
      <c r="G77" s="22"/>
    </row>
    <row r="78" spans="1:7" ht="30.75" customHeight="1">
      <c r="A78" s="74" t="s">
        <v>27</v>
      </c>
      <c r="B78" s="75"/>
      <c r="C78" s="6">
        <v>35.3</v>
      </c>
      <c r="D78" s="31"/>
      <c r="E78" s="6">
        <v>35.3</v>
      </c>
      <c r="F78" s="31"/>
      <c r="G78" s="22"/>
    </row>
    <row r="79" spans="1:7" ht="15.75">
      <c r="A79" s="82"/>
      <c r="B79" s="83"/>
      <c r="C79" s="83"/>
      <c r="D79" s="83"/>
      <c r="E79" s="83"/>
      <c r="F79" s="83"/>
      <c r="G79" s="84"/>
    </row>
    <row r="80" spans="1:7" ht="15.75">
      <c r="A80" s="80" t="s">
        <v>28</v>
      </c>
      <c r="B80" s="81"/>
      <c r="C80" s="85"/>
      <c r="D80" s="85"/>
      <c r="E80" s="85"/>
      <c r="F80" s="85"/>
      <c r="G80" s="85"/>
    </row>
    <row r="81" spans="1:7" ht="35.25" customHeight="1">
      <c r="A81" s="74" t="s">
        <v>79</v>
      </c>
      <c r="B81" s="75"/>
      <c r="C81" s="31">
        <v>2129</v>
      </c>
      <c r="D81" s="6">
        <v>106.71679197994987</v>
      </c>
      <c r="E81" s="6">
        <v>2214</v>
      </c>
      <c r="F81" s="6">
        <f>SUM(E81/C81)*100</f>
        <v>103.9924847346172</v>
      </c>
      <c r="G81" s="22"/>
    </row>
    <row r="82" spans="1:7" ht="38.25" customHeight="1">
      <c r="A82" s="78" t="s">
        <v>80</v>
      </c>
      <c r="B82" s="79"/>
      <c r="C82" s="31" t="s">
        <v>89</v>
      </c>
      <c r="D82" s="6">
        <v>101.7319275309341</v>
      </c>
      <c r="E82" s="31" t="s">
        <v>89</v>
      </c>
      <c r="F82" s="6">
        <f>SUM(E81)/104.9%/C81*100</f>
        <v>99.13487581946346</v>
      </c>
      <c r="G82" s="22"/>
    </row>
    <row r="83" spans="1:7" ht="36" customHeight="1">
      <c r="A83" s="74" t="s">
        <v>77</v>
      </c>
      <c r="B83" s="75"/>
      <c r="C83" s="56">
        <v>726308</v>
      </c>
      <c r="D83" s="6">
        <v>105.54501198866527</v>
      </c>
      <c r="E83" s="20">
        <v>709302</v>
      </c>
      <c r="F83" s="6">
        <f>SUM(E83/C83)*100</f>
        <v>97.6585690919004</v>
      </c>
      <c r="G83" s="22"/>
    </row>
    <row r="84" spans="1:7" ht="15.75">
      <c r="A84" s="74" t="s">
        <v>29</v>
      </c>
      <c r="B84" s="75"/>
      <c r="C84" s="56"/>
      <c r="D84" s="6"/>
      <c r="E84" s="20"/>
      <c r="F84" s="6"/>
      <c r="G84" s="22"/>
    </row>
    <row r="85" spans="1:7" ht="15.75">
      <c r="A85" s="74" t="s">
        <v>30</v>
      </c>
      <c r="B85" s="75"/>
      <c r="C85" s="56">
        <v>98273</v>
      </c>
      <c r="D85" s="6">
        <v>105.59949281124412</v>
      </c>
      <c r="E85" s="20">
        <v>90415</v>
      </c>
      <c r="F85" s="6">
        <f>SUM(E85/C85)*100</f>
        <v>92.00390748221791</v>
      </c>
      <c r="G85" s="22"/>
    </row>
    <row r="86" spans="1:7" ht="15.75">
      <c r="A86" s="74" t="s">
        <v>31</v>
      </c>
      <c r="B86" s="75"/>
      <c r="C86" s="56">
        <v>100120</v>
      </c>
      <c r="D86" s="6">
        <v>107.4998657862243</v>
      </c>
      <c r="E86" s="20">
        <v>87200</v>
      </c>
      <c r="F86" s="6">
        <f>SUM(E86/C86)*100</f>
        <v>87.09548541749899</v>
      </c>
      <c r="G86" s="22"/>
    </row>
    <row r="87" spans="1:7" ht="15.75">
      <c r="A87" s="74" t="s">
        <v>32</v>
      </c>
      <c r="B87" s="75"/>
      <c r="C87" s="56">
        <v>4377</v>
      </c>
      <c r="D87" s="6">
        <v>105.00179920834833</v>
      </c>
      <c r="E87" s="20">
        <v>4600</v>
      </c>
      <c r="F87" s="6">
        <f>SUM(E87/C87)*100</f>
        <v>105.094813799406</v>
      </c>
      <c r="G87" s="22"/>
    </row>
    <row r="88" spans="1:9" ht="15.75">
      <c r="A88" s="74" t="s">
        <v>33</v>
      </c>
      <c r="B88" s="75"/>
      <c r="C88" s="56">
        <v>252090</v>
      </c>
      <c r="D88" s="6">
        <v>105.37029451350514</v>
      </c>
      <c r="E88" s="20">
        <v>262100</v>
      </c>
      <c r="F88" s="6">
        <f>SUM(E88/C88)*100</f>
        <v>103.97080407790868</v>
      </c>
      <c r="G88" s="22"/>
      <c r="I88" s="65"/>
    </row>
    <row r="89" spans="1:7" ht="33.75" customHeight="1">
      <c r="A89" s="74" t="s">
        <v>78</v>
      </c>
      <c r="B89" s="75"/>
      <c r="C89" s="31" t="s">
        <v>89</v>
      </c>
      <c r="D89" s="6">
        <v>101.00001147240695</v>
      </c>
      <c r="E89" s="31" t="s">
        <v>89</v>
      </c>
      <c r="F89" s="20">
        <f>SUM(E83)/104.5%/C83*100</f>
        <v>93.453176164498</v>
      </c>
      <c r="G89" s="22" t="s">
        <v>34</v>
      </c>
    </row>
    <row r="90" spans="1:7" ht="11.25" customHeight="1">
      <c r="A90" s="103"/>
      <c r="B90" s="103"/>
      <c r="C90" s="103"/>
      <c r="D90" s="103"/>
      <c r="E90" s="103"/>
      <c r="F90" s="104"/>
      <c r="G90" s="103"/>
    </row>
    <row r="91" spans="1:7" ht="19.5" customHeight="1">
      <c r="A91" s="80" t="s">
        <v>73</v>
      </c>
      <c r="B91" s="81"/>
      <c r="C91" s="85"/>
      <c r="D91" s="85"/>
      <c r="E91" s="85"/>
      <c r="F91" s="85"/>
      <c r="G91" s="85"/>
    </row>
    <row r="92" spans="1:7" ht="16.5" customHeight="1">
      <c r="A92" s="74" t="s">
        <v>35</v>
      </c>
      <c r="B92" s="75"/>
      <c r="C92" s="20">
        <v>59</v>
      </c>
      <c r="D92" s="20">
        <v>85.5072463768116</v>
      </c>
      <c r="E92" s="20">
        <v>57</v>
      </c>
      <c r="F92" s="6">
        <f>SUM(E92/C92)*100</f>
        <v>96.61016949152543</v>
      </c>
      <c r="G92" s="22"/>
    </row>
    <row r="93" spans="1:7" ht="34.5" customHeight="1">
      <c r="A93" s="74" t="s">
        <v>36</v>
      </c>
      <c r="B93" s="75"/>
      <c r="C93" s="20">
        <v>605</v>
      </c>
      <c r="D93" s="20">
        <v>92.79141104294479</v>
      </c>
      <c r="E93" s="20">
        <v>570</v>
      </c>
      <c r="F93" s="6">
        <f>SUM(E93/C93)*100</f>
        <v>94.21487603305785</v>
      </c>
      <c r="G93" s="22"/>
    </row>
    <row r="94" spans="1:7" ht="33.75" customHeight="1">
      <c r="A94" s="74" t="s">
        <v>37</v>
      </c>
      <c r="B94" s="75"/>
      <c r="C94" s="56">
        <v>1216</v>
      </c>
      <c r="D94" s="20">
        <v>128.5004755362993</v>
      </c>
      <c r="E94" s="20">
        <v>1288</v>
      </c>
      <c r="F94" s="6">
        <f>SUM(E94/C94)*100</f>
        <v>105.92105263157893</v>
      </c>
      <c r="G94" s="22"/>
    </row>
    <row r="95" spans="1:8" ht="15.75">
      <c r="A95" s="82"/>
      <c r="B95" s="83"/>
      <c r="C95" s="83"/>
      <c r="D95" s="83"/>
      <c r="E95" s="83"/>
      <c r="F95" s="83"/>
      <c r="G95" s="84"/>
      <c r="H95" s="68"/>
    </row>
    <row r="96" spans="1:8" s="18" customFormat="1" ht="15.75">
      <c r="A96" s="80" t="s">
        <v>38</v>
      </c>
      <c r="B96" s="81"/>
      <c r="C96" s="85"/>
      <c r="D96" s="85"/>
      <c r="E96" s="85"/>
      <c r="F96" s="85"/>
      <c r="G96" s="85"/>
      <c r="H96" s="71"/>
    </row>
    <row r="97" spans="1:8" s="18" customFormat="1" ht="15.75" customHeight="1">
      <c r="A97" s="74" t="s">
        <v>39</v>
      </c>
      <c r="B97" s="75"/>
      <c r="C97" s="6" t="s">
        <v>117</v>
      </c>
      <c r="D97" s="39">
        <v>37</v>
      </c>
      <c r="E97" s="6" t="s">
        <v>119</v>
      </c>
      <c r="F97" s="6">
        <v>157.6</v>
      </c>
      <c r="G97" s="48"/>
      <c r="H97" s="70"/>
    </row>
    <row r="98" spans="1:8" s="18" customFormat="1" ht="47.25" customHeight="1">
      <c r="A98" s="74" t="s">
        <v>74</v>
      </c>
      <c r="B98" s="75"/>
      <c r="C98" s="6" t="s">
        <v>118</v>
      </c>
      <c r="D98" s="39">
        <v>60</v>
      </c>
      <c r="E98" s="6" t="s">
        <v>120</v>
      </c>
      <c r="F98" s="6">
        <v>157.4</v>
      </c>
      <c r="G98" s="6"/>
      <c r="H98" s="70"/>
    </row>
    <row r="99" spans="1:8" s="18" customFormat="1" ht="31.5" customHeight="1">
      <c r="A99" s="74" t="s">
        <v>40</v>
      </c>
      <c r="B99" s="75"/>
      <c r="C99" s="6">
        <v>1069.2</v>
      </c>
      <c r="D99" s="39">
        <v>109.44825468318149</v>
      </c>
      <c r="E99" s="6">
        <v>1327.9</v>
      </c>
      <c r="F99" s="6">
        <f>SUM(E99/C99)*100</f>
        <v>124.19566030677143</v>
      </c>
      <c r="G99" s="19"/>
      <c r="H99" s="69"/>
    </row>
    <row r="100" spans="1:7" s="18" customFormat="1" ht="15.75" customHeight="1">
      <c r="A100" s="74" t="s">
        <v>41</v>
      </c>
      <c r="B100" s="75"/>
      <c r="C100" s="6">
        <v>395.7</v>
      </c>
      <c r="D100" s="39">
        <v>122.88819875776397</v>
      </c>
      <c r="E100" s="6">
        <v>346.1</v>
      </c>
      <c r="F100" s="6">
        <f aca="true" t="shared" si="4" ref="F100:F111">SUM(E100/C100)*100</f>
        <v>87.46525145312106</v>
      </c>
      <c r="G100" s="19"/>
    </row>
    <row r="101" spans="1:7" s="18" customFormat="1" ht="18" customHeight="1">
      <c r="A101" s="74" t="s">
        <v>75</v>
      </c>
      <c r="B101" s="75"/>
      <c r="C101" s="6">
        <v>673.5</v>
      </c>
      <c r="D101" s="39">
        <v>102.84012826385708</v>
      </c>
      <c r="E101" s="6">
        <v>981.8</v>
      </c>
      <c r="F101" s="6">
        <f t="shared" si="4"/>
        <v>145.77579806978468</v>
      </c>
      <c r="G101" s="19"/>
    </row>
    <row r="102" spans="1:7" s="18" customFormat="1" ht="15.75">
      <c r="A102" s="74" t="s">
        <v>42</v>
      </c>
      <c r="B102" s="75"/>
      <c r="C102" s="6"/>
      <c r="D102" s="39"/>
      <c r="E102" s="6"/>
      <c r="F102" s="33"/>
      <c r="G102" s="19"/>
    </row>
    <row r="103" spans="1:7" s="18" customFormat="1" ht="33.75" customHeight="1">
      <c r="A103" s="78" t="s">
        <v>43</v>
      </c>
      <c r="B103" s="79"/>
      <c r="C103" s="6">
        <v>113.05</v>
      </c>
      <c r="D103" s="39">
        <v>147.00910273081925</v>
      </c>
      <c r="E103" s="6">
        <v>122.2</v>
      </c>
      <c r="F103" s="6">
        <f t="shared" si="4"/>
        <v>108.093763821318</v>
      </c>
      <c r="G103" s="19"/>
    </row>
    <row r="104" spans="1:7" s="18" customFormat="1" ht="15.75">
      <c r="A104" s="74" t="s">
        <v>76</v>
      </c>
      <c r="B104" s="75"/>
      <c r="C104" s="6">
        <v>295.17</v>
      </c>
      <c r="D104" s="39">
        <v>105.30503032465215</v>
      </c>
      <c r="E104" s="6">
        <v>303.4</v>
      </c>
      <c r="F104" s="6">
        <f t="shared" si="4"/>
        <v>102.78822373547445</v>
      </c>
      <c r="G104" s="19"/>
    </row>
    <row r="105" spans="1:7" s="18" customFormat="1" ht="33" customHeight="1">
      <c r="A105" s="74" t="s">
        <v>44</v>
      </c>
      <c r="B105" s="75"/>
      <c r="C105" s="6">
        <v>1079.6</v>
      </c>
      <c r="D105" s="39">
        <v>114.37652293675175</v>
      </c>
      <c r="E105" s="6">
        <v>1089.8</v>
      </c>
      <c r="F105" s="6">
        <f t="shared" si="4"/>
        <v>100.94479436828456</v>
      </c>
      <c r="G105" s="19"/>
    </row>
    <row r="106" spans="1:7" s="18" customFormat="1" ht="15.75">
      <c r="A106" s="76" t="s">
        <v>45</v>
      </c>
      <c r="B106" s="77"/>
      <c r="C106" s="6"/>
      <c r="D106" s="39"/>
      <c r="E106" s="6"/>
      <c r="F106" s="6"/>
      <c r="G106" s="19"/>
    </row>
    <row r="107" spans="1:7" s="18" customFormat="1" ht="15.75">
      <c r="A107" s="76" t="s">
        <v>46</v>
      </c>
      <c r="B107" s="77"/>
      <c r="C107" s="6">
        <v>518</v>
      </c>
      <c r="D107" s="39">
        <v>106.78210678210678</v>
      </c>
      <c r="E107" s="6">
        <v>537.7</v>
      </c>
      <c r="F107" s="6">
        <f t="shared" si="4"/>
        <v>103.80308880308881</v>
      </c>
      <c r="G107" s="19"/>
    </row>
    <row r="108" spans="1:7" s="18" customFormat="1" ht="15.75">
      <c r="A108" s="76" t="s">
        <v>47</v>
      </c>
      <c r="B108" s="77"/>
      <c r="C108" s="6">
        <v>67.1</v>
      </c>
      <c r="D108" s="39">
        <v>101.3595166163142</v>
      </c>
      <c r="E108" s="6">
        <v>65.1</v>
      </c>
      <c r="F108" s="6">
        <f t="shared" si="4"/>
        <v>97.0193740685544</v>
      </c>
      <c r="G108" s="19"/>
    </row>
    <row r="109" spans="1:7" s="18" customFormat="1" ht="33.75" customHeight="1">
      <c r="A109" s="74" t="s">
        <v>48</v>
      </c>
      <c r="B109" s="75"/>
      <c r="C109" s="6"/>
      <c r="D109" s="39"/>
      <c r="E109" s="6"/>
      <c r="F109" s="33"/>
      <c r="G109" s="19"/>
    </row>
    <row r="110" spans="1:9" ht="15.75" customHeight="1">
      <c r="A110" s="74" t="s">
        <v>49</v>
      </c>
      <c r="B110" s="75"/>
      <c r="C110" s="20">
        <v>28740.390301596686</v>
      </c>
      <c r="D110" s="39">
        <v>110.88395029861596</v>
      </c>
      <c r="E110" s="20">
        <f>SUM(E99/E118)*1000000</f>
        <v>36057.78369131344</v>
      </c>
      <c r="F110" s="6">
        <f t="shared" si="4"/>
        <v>125.46031321401445</v>
      </c>
      <c r="G110" s="19" t="s">
        <v>61</v>
      </c>
      <c r="I110" s="42"/>
    </row>
    <row r="111" spans="1:9" ht="15.75" customHeight="1">
      <c r="A111" s="74" t="s">
        <v>50</v>
      </c>
      <c r="B111" s="75"/>
      <c r="C111" s="20">
        <v>29019.945164238477</v>
      </c>
      <c r="D111" s="39">
        <v>115.87686547729083</v>
      </c>
      <c r="E111" s="20">
        <f>SUM(E105/E118)*1000000</f>
        <v>29592.418605914136</v>
      </c>
      <c r="F111" s="6">
        <f t="shared" si="4"/>
        <v>101.97268960515171</v>
      </c>
      <c r="G111" s="19"/>
      <c r="I111" s="42"/>
    </row>
    <row r="112" spans="1:9" ht="15.75" customHeight="1">
      <c r="A112" s="74" t="s">
        <v>51</v>
      </c>
      <c r="B112" s="75"/>
      <c r="C112" s="41"/>
      <c r="D112" s="41"/>
      <c r="E112" s="41"/>
      <c r="F112" s="41"/>
      <c r="G112" s="9"/>
      <c r="I112" s="42"/>
    </row>
    <row r="113" spans="1:9" ht="15.75">
      <c r="A113" s="74" t="s">
        <v>52</v>
      </c>
      <c r="B113" s="75"/>
      <c r="C113" s="20">
        <v>10376</v>
      </c>
      <c r="D113" s="33"/>
      <c r="E113" s="61">
        <v>8687</v>
      </c>
      <c r="F113" s="6"/>
      <c r="G113" s="19"/>
      <c r="H113" s="42"/>
      <c r="I113" s="42"/>
    </row>
    <row r="114" spans="1:7" ht="15.75">
      <c r="A114" s="74" t="s">
        <v>53</v>
      </c>
      <c r="B114" s="75"/>
      <c r="C114" s="20">
        <v>6655</v>
      </c>
      <c r="D114" s="33">
        <v>64.13839629915189</v>
      </c>
      <c r="E114" s="61"/>
      <c r="F114" s="6">
        <f>SUM(E114*100/E113)</f>
        <v>0</v>
      </c>
      <c r="G114" s="19"/>
    </row>
    <row r="115" spans="1:7" s="18" customFormat="1" ht="14.25" customHeight="1">
      <c r="A115" s="50" t="s">
        <v>113</v>
      </c>
      <c r="B115" s="50"/>
      <c r="C115" s="51"/>
      <c r="D115" s="51"/>
      <c r="E115" s="51"/>
      <c r="F115" s="51"/>
      <c r="G115" s="52"/>
    </row>
    <row r="116" spans="1:7" s="18" customFormat="1" ht="16.5" customHeight="1">
      <c r="A116" s="50" t="s">
        <v>86</v>
      </c>
      <c r="B116" s="50"/>
      <c r="C116" s="51"/>
      <c r="D116" s="51"/>
      <c r="E116" s="51"/>
      <c r="F116" s="51"/>
      <c r="G116" s="52"/>
    </row>
    <row r="117" spans="1:7" s="18" customFormat="1" ht="16.5" customHeight="1">
      <c r="A117" s="60" t="s">
        <v>109</v>
      </c>
      <c r="B117" s="50"/>
      <c r="C117" s="51"/>
      <c r="D117" s="51"/>
      <c r="E117" s="51"/>
      <c r="F117" s="51"/>
      <c r="G117" s="52"/>
    </row>
    <row r="118" spans="1:7" ht="15.75">
      <c r="A118" s="72" t="s">
        <v>83</v>
      </c>
      <c r="B118" s="73"/>
      <c r="C118" s="66">
        <v>37202</v>
      </c>
      <c r="D118" s="67"/>
      <c r="E118" s="66">
        <v>36827</v>
      </c>
      <c r="F118" s="45"/>
      <c r="G118" s="44"/>
    </row>
    <row r="119" spans="1:7" ht="14.25">
      <c r="A119" s="14"/>
      <c r="B119" s="35"/>
      <c r="C119" s="37"/>
      <c r="D119" s="34"/>
      <c r="E119" s="40"/>
      <c r="F119" s="40"/>
      <c r="G119" s="12"/>
    </row>
    <row r="120" spans="1:7" ht="12.75">
      <c r="A120" s="12"/>
      <c r="B120" s="12"/>
      <c r="C120" s="28"/>
      <c r="D120" s="28"/>
      <c r="E120" s="25"/>
      <c r="F120" s="25"/>
      <c r="G120" s="12"/>
    </row>
    <row r="121" spans="1:7" ht="12.75">
      <c r="A121" s="27"/>
      <c r="C121" s="12"/>
      <c r="D121" s="13"/>
      <c r="E121" s="24"/>
      <c r="F121" s="24"/>
      <c r="G121" s="12"/>
    </row>
    <row r="122" spans="1:7" ht="12.75">
      <c r="A122" s="12"/>
      <c r="C122" s="12"/>
      <c r="D122" s="13"/>
      <c r="E122" s="24"/>
      <c r="F122" s="24"/>
      <c r="G122" s="12"/>
    </row>
    <row r="123" spans="3:7" ht="12.75">
      <c r="C123" s="12"/>
      <c r="D123" s="13"/>
      <c r="E123" s="24"/>
      <c r="F123" s="24"/>
      <c r="G123" s="12"/>
    </row>
    <row r="124" spans="1:7" ht="12.75">
      <c r="A124" s="12"/>
      <c r="C124" s="12"/>
      <c r="D124" s="13"/>
      <c r="E124" s="24"/>
      <c r="F124" s="24"/>
      <c r="G124" s="12"/>
    </row>
    <row r="125" spans="1:7" ht="12.75">
      <c r="A125" s="12"/>
      <c r="B125" s="12"/>
      <c r="C125" s="13"/>
      <c r="D125" s="13"/>
      <c r="E125" s="24"/>
      <c r="F125" s="24"/>
      <c r="G125" s="12"/>
    </row>
    <row r="126" spans="1:7" ht="12.75">
      <c r="A126" s="12"/>
      <c r="B126" s="12"/>
      <c r="C126" s="13"/>
      <c r="D126" s="13"/>
      <c r="E126" s="24"/>
      <c r="F126" s="24"/>
      <c r="G126" s="12"/>
    </row>
    <row r="127" spans="1:7" ht="12.75">
      <c r="A127" s="12"/>
      <c r="B127" s="12"/>
      <c r="C127" s="13"/>
      <c r="D127" s="13"/>
      <c r="E127" s="24"/>
      <c r="F127" s="24"/>
      <c r="G127" s="12"/>
    </row>
    <row r="128" spans="1:7" ht="12.75">
      <c r="A128" s="15"/>
      <c r="B128" s="15"/>
      <c r="C128" s="16"/>
      <c r="D128" s="16"/>
      <c r="E128" s="24"/>
      <c r="F128" s="26"/>
      <c r="G128" s="15"/>
    </row>
    <row r="129" spans="1:7" ht="12.75">
      <c r="A129" s="15"/>
      <c r="B129" s="15"/>
      <c r="C129" s="16"/>
      <c r="D129" s="16"/>
      <c r="E129" s="26"/>
      <c r="F129" s="26"/>
      <c r="G129" s="15"/>
    </row>
    <row r="130" spans="1:7" ht="12.75">
      <c r="A130" s="15"/>
      <c r="B130" s="15"/>
      <c r="C130" s="16"/>
      <c r="D130" s="23"/>
      <c r="E130" s="26"/>
      <c r="F130" s="26"/>
      <c r="G130" s="15"/>
    </row>
    <row r="131" spans="1:7" ht="12.75">
      <c r="A131" s="15"/>
      <c r="B131" s="15"/>
      <c r="C131" s="16"/>
      <c r="D131" s="29"/>
      <c r="E131" s="26"/>
      <c r="F131" s="26"/>
      <c r="G131" s="15"/>
    </row>
    <row r="132" spans="1:7" ht="12.75">
      <c r="A132" s="15"/>
      <c r="B132" s="15"/>
      <c r="C132" s="16"/>
      <c r="D132" s="16"/>
      <c r="E132" s="26"/>
      <c r="F132" s="26"/>
      <c r="G132" s="15"/>
    </row>
    <row r="133" spans="1:7" ht="12.75">
      <c r="A133" s="15"/>
      <c r="B133" s="15"/>
      <c r="C133" s="16"/>
      <c r="D133" s="16"/>
      <c r="E133" s="29"/>
      <c r="F133" s="29"/>
      <c r="G133" s="15"/>
    </row>
    <row r="134" spans="1:7" ht="12.75">
      <c r="A134" s="15"/>
      <c r="B134" s="15"/>
      <c r="C134" s="16"/>
      <c r="D134" s="16"/>
      <c r="E134" s="16"/>
      <c r="F134" s="30"/>
      <c r="G134" s="15"/>
    </row>
    <row r="135" spans="1:7" ht="12.75">
      <c r="A135" s="15"/>
      <c r="B135" s="15"/>
      <c r="C135" s="16"/>
      <c r="D135" s="16"/>
      <c r="E135" s="16"/>
      <c r="F135" s="16"/>
      <c r="G135" s="15"/>
    </row>
    <row r="136" spans="1:7" ht="12.75">
      <c r="A136" s="15"/>
      <c r="B136" s="15"/>
      <c r="C136" s="16"/>
      <c r="D136" s="16"/>
      <c r="E136" s="16"/>
      <c r="F136" s="16"/>
      <c r="G136" s="15"/>
    </row>
    <row r="137" spans="1:7" ht="12.75">
      <c r="A137" s="15"/>
      <c r="B137" s="15"/>
      <c r="C137" s="16"/>
      <c r="D137" s="16"/>
      <c r="E137" s="16"/>
      <c r="F137" s="16"/>
      <c r="G137" s="15"/>
    </row>
    <row r="138" spans="1:7" ht="12.75">
      <c r="A138" s="15"/>
      <c r="B138" s="15"/>
      <c r="C138" s="16"/>
      <c r="D138" s="16"/>
      <c r="E138" s="16"/>
      <c r="F138" s="16"/>
      <c r="G138" s="15"/>
    </row>
    <row r="139" spans="1:7" ht="12.75">
      <c r="A139" s="15"/>
      <c r="B139" s="15"/>
      <c r="C139" s="16"/>
      <c r="D139" s="16"/>
      <c r="E139" s="16"/>
      <c r="F139" s="16"/>
      <c r="G139" s="15"/>
    </row>
    <row r="140" spans="1:7" ht="12.75">
      <c r="A140" s="15"/>
      <c r="B140" s="15"/>
      <c r="C140" s="16"/>
      <c r="D140" s="16"/>
      <c r="E140" s="16"/>
      <c r="F140" s="16"/>
      <c r="G140" s="15"/>
    </row>
    <row r="141" spans="1:7" ht="12.75">
      <c r="A141" s="15"/>
      <c r="B141" s="15"/>
      <c r="C141" s="16"/>
      <c r="D141" s="16"/>
      <c r="E141" s="16"/>
      <c r="F141" s="16"/>
      <c r="G141" s="15"/>
    </row>
    <row r="142" spans="1:7" ht="12.75">
      <c r="A142" s="15"/>
      <c r="B142" s="15"/>
      <c r="C142" s="16"/>
      <c r="D142" s="16"/>
      <c r="E142" s="16"/>
      <c r="F142" s="16"/>
      <c r="G142" s="15"/>
    </row>
    <row r="143" spans="1:7" ht="12.75">
      <c r="A143" s="15"/>
      <c r="B143" s="15"/>
      <c r="C143" s="16"/>
      <c r="D143" s="16"/>
      <c r="E143" s="16"/>
      <c r="F143" s="16"/>
      <c r="G143" s="15"/>
    </row>
    <row r="144" spans="1:7" ht="12.75">
      <c r="A144" s="15"/>
      <c r="B144" s="15"/>
      <c r="C144" s="16"/>
      <c r="D144" s="16"/>
      <c r="E144" s="16"/>
      <c r="F144" s="16"/>
      <c r="G144" s="15"/>
    </row>
    <row r="145" spans="1:7" ht="12.75">
      <c r="A145" s="15"/>
      <c r="B145" s="15"/>
      <c r="C145" s="16"/>
      <c r="D145" s="16"/>
      <c r="E145" s="16"/>
      <c r="F145" s="16"/>
      <c r="G145" s="15"/>
    </row>
    <row r="146" spans="1:7" ht="12.75">
      <c r="A146" s="15"/>
      <c r="B146" s="15"/>
      <c r="C146" s="16"/>
      <c r="D146" s="16"/>
      <c r="E146" s="16"/>
      <c r="F146" s="16"/>
      <c r="G146" s="15"/>
    </row>
    <row r="147" spans="1:7" ht="12.75">
      <c r="A147" s="15"/>
      <c r="B147" s="15"/>
      <c r="C147" s="16"/>
      <c r="D147" s="16"/>
      <c r="E147" s="16"/>
      <c r="F147" s="16"/>
      <c r="G147" s="15"/>
    </row>
    <row r="148" spans="1:7" ht="12.75">
      <c r="A148" s="15"/>
      <c r="B148" s="36"/>
      <c r="C148" s="36"/>
      <c r="D148" s="16"/>
      <c r="E148" s="16"/>
      <c r="F148" s="16"/>
      <c r="G148" s="15"/>
    </row>
    <row r="149" spans="1:7" ht="12.75">
      <c r="A149" s="15"/>
      <c r="B149" s="38"/>
      <c r="C149" s="16"/>
      <c r="D149" s="16"/>
      <c r="E149" s="16"/>
      <c r="F149" s="16"/>
      <c r="G149" s="15"/>
    </row>
    <row r="150" spans="1:7" ht="12.75">
      <c r="A150" s="15"/>
      <c r="B150" s="15"/>
      <c r="C150" s="16"/>
      <c r="D150" s="16"/>
      <c r="E150" s="16"/>
      <c r="F150" s="16"/>
      <c r="G150" s="15"/>
    </row>
    <row r="151" spans="1:7" ht="12.75">
      <c r="A151" s="15"/>
      <c r="B151" s="15"/>
      <c r="C151" s="16"/>
      <c r="D151" s="16"/>
      <c r="E151" s="16"/>
      <c r="F151" s="16"/>
      <c r="G151" s="15"/>
    </row>
    <row r="152" spans="1:7" ht="12.75">
      <c r="A152" s="15"/>
      <c r="B152" s="15"/>
      <c r="C152" s="16"/>
      <c r="D152" s="16"/>
      <c r="E152" s="16"/>
      <c r="F152" s="16"/>
      <c r="G152" s="15"/>
    </row>
    <row r="153" spans="1:7" ht="12.75">
      <c r="A153" s="15"/>
      <c r="B153" s="15"/>
      <c r="C153" s="16"/>
      <c r="D153" s="16"/>
      <c r="E153" s="16"/>
      <c r="F153" s="16"/>
      <c r="G153" s="15"/>
    </row>
    <row r="154" spans="1:7" ht="12.75">
      <c r="A154" s="15"/>
      <c r="B154" s="15"/>
      <c r="C154" s="16"/>
      <c r="D154" s="16"/>
      <c r="E154" s="16"/>
      <c r="F154" s="16"/>
      <c r="G154" s="15"/>
    </row>
    <row r="155" spans="1:7" ht="12.75">
      <c r="A155" s="15"/>
      <c r="B155" s="15"/>
      <c r="C155" s="16"/>
      <c r="D155" s="16"/>
      <c r="E155" s="16"/>
      <c r="F155" s="16"/>
      <c r="G155" s="15"/>
    </row>
    <row r="156" spans="1:7" ht="12.75">
      <c r="A156" s="15"/>
      <c r="B156" s="15"/>
      <c r="C156" s="16"/>
      <c r="D156" s="16"/>
      <c r="E156" s="16"/>
      <c r="F156" s="16"/>
      <c r="G156" s="15"/>
    </row>
    <row r="157" spans="1:7" ht="12.75">
      <c r="A157" s="15"/>
      <c r="B157" s="15"/>
      <c r="C157" s="16"/>
      <c r="D157" s="16"/>
      <c r="E157" s="16"/>
      <c r="F157" s="16"/>
      <c r="G157" s="15"/>
    </row>
    <row r="158" spans="1:7" ht="12.75">
      <c r="A158" s="15"/>
      <c r="B158" s="15"/>
      <c r="C158" s="16"/>
      <c r="D158" s="16"/>
      <c r="E158" s="16"/>
      <c r="F158" s="16"/>
      <c r="G158" s="15"/>
    </row>
    <row r="159" spans="1:7" ht="12.75">
      <c r="A159" s="15"/>
      <c r="B159" s="15"/>
      <c r="C159" s="16"/>
      <c r="D159" s="16"/>
      <c r="E159" s="16"/>
      <c r="F159" s="16"/>
      <c r="G159" s="15"/>
    </row>
    <row r="160" spans="1:7" ht="12.75">
      <c r="A160" s="15"/>
      <c r="B160" s="15"/>
      <c r="C160" s="16"/>
      <c r="D160" s="16"/>
      <c r="E160" s="16"/>
      <c r="F160" s="16"/>
      <c r="G160" s="15"/>
    </row>
    <row r="161" spans="1:7" ht="12.75">
      <c r="A161" s="15"/>
      <c r="B161" s="15"/>
      <c r="C161" s="16"/>
      <c r="D161" s="16"/>
      <c r="E161" s="16"/>
      <c r="F161" s="16"/>
      <c r="G161" s="15"/>
    </row>
    <row r="162" spans="1:7" ht="12.75">
      <c r="A162" s="15"/>
      <c r="B162" s="15"/>
      <c r="C162" s="16"/>
      <c r="D162" s="16"/>
      <c r="E162" s="16"/>
      <c r="F162" s="16"/>
      <c r="G162" s="15"/>
    </row>
    <row r="163" spans="1:7" ht="12.75">
      <c r="A163" s="15"/>
      <c r="B163" s="15"/>
      <c r="C163" s="16"/>
      <c r="D163" s="16"/>
      <c r="E163" s="16"/>
      <c r="F163" s="16"/>
      <c r="G163" s="15"/>
    </row>
    <row r="164" spans="1:7" ht="12.75">
      <c r="A164" s="15"/>
      <c r="B164" s="15"/>
      <c r="C164" s="16"/>
      <c r="D164" s="16"/>
      <c r="E164" s="16"/>
      <c r="F164" s="16"/>
      <c r="G164" s="15"/>
    </row>
    <row r="165" spans="1:7" ht="12.75">
      <c r="A165" s="15"/>
      <c r="B165" s="15"/>
      <c r="C165" s="16"/>
      <c r="D165" s="16"/>
      <c r="E165" s="16"/>
      <c r="F165" s="16"/>
      <c r="G165" s="15"/>
    </row>
    <row r="166" spans="1:7" ht="12.75">
      <c r="A166" s="15"/>
      <c r="B166" s="15"/>
      <c r="C166" s="16"/>
      <c r="D166" s="16"/>
      <c r="E166" s="16"/>
      <c r="F166" s="16"/>
      <c r="G166" s="15"/>
    </row>
    <row r="167" spans="1:7" ht="12.75">
      <c r="A167" s="15"/>
      <c r="B167" s="15"/>
      <c r="C167" s="16"/>
      <c r="D167" s="16"/>
      <c r="E167" s="16"/>
      <c r="F167" s="16"/>
      <c r="G167" s="15"/>
    </row>
    <row r="168" spans="1:7" ht="12.75">
      <c r="A168" s="15"/>
      <c r="B168" s="15"/>
      <c r="C168" s="16"/>
      <c r="D168" s="16"/>
      <c r="E168" s="16"/>
      <c r="F168" s="16"/>
      <c r="G168" s="15"/>
    </row>
    <row r="169" spans="1:7" ht="12.75">
      <c r="A169" s="15"/>
      <c r="B169" s="15"/>
      <c r="C169" s="16"/>
      <c r="D169" s="16"/>
      <c r="E169" s="16"/>
      <c r="F169" s="16"/>
      <c r="G169" s="15"/>
    </row>
    <row r="170" spans="1:7" ht="12.75">
      <c r="A170" s="15"/>
      <c r="B170" s="15"/>
      <c r="C170" s="16"/>
      <c r="D170" s="16"/>
      <c r="E170" s="16"/>
      <c r="F170" s="16"/>
      <c r="G170" s="15"/>
    </row>
    <row r="171" spans="1:7" ht="12.75">
      <c r="A171" s="15"/>
      <c r="B171" s="15"/>
      <c r="C171" s="16"/>
      <c r="D171" s="16"/>
      <c r="E171" s="16"/>
      <c r="F171" s="16"/>
      <c r="G171" s="15"/>
    </row>
    <row r="172" spans="1:7" ht="12.75">
      <c r="A172" s="15"/>
      <c r="B172" s="15"/>
      <c r="C172" s="16"/>
      <c r="D172" s="16"/>
      <c r="E172" s="16"/>
      <c r="F172" s="16"/>
      <c r="G172" s="15"/>
    </row>
    <row r="173" spans="1:7" ht="12.75">
      <c r="A173" s="15"/>
      <c r="B173" s="15"/>
      <c r="C173" s="16"/>
      <c r="D173" s="16"/>
      <c r="E173" s="16"/>
      <c r="F173" s="16"/>
      <c r="G173" s="15"/>
    </row>
    <row r="174" spans="1:7" ht="12.75">
      <c r="A174" s="15"/>
      <c r="B174" s="15"/>
      <c r="C174" s="16"/>
      <c r="D174" s="16"/>
      <c r="E174" s="16"/>
      <c r="F174" s="16"/>
      <c r="G174" s="15"/>
    </row>
    <row r="175" spans="1:7" ht="12.75">
      <c r="A175" s="15"/>
      <c r="B175" s="15"/>
      <c r="C175" s="16"/>
      <c r="D175" s="16"/>
      <c r="E175" s="16"/>
      <c r="F175" s="16"/>
      <c r="G175" s="15"/>
    </row>
    <row r="176" spans="1:7" ht="12.75">
      <c r="A176" s="15"/>
      <c r="B176" s="15"/>
      <c r="C176" s="16"/>
      <c r="D176" s="16"/>
      <c r="E176" s="16"/>
      <c r="F176" s="16"/>
      <c r="G176" s="15"/>
    </row>
    <row r="177" spans="1:7" ht="12.75">
      <c r="A177" s="15"/>
      <c r="B177" s="15"/>
      <c r="C177" s="16"/>
      <c r="D177" s="16"/>
      <c r="E177" s="16"/>
      <c r="F177" s="16"/>
      <c r="G177" s="15"/>
    </row>
    <row r="178" spans="1:7" ht="12.75">
      <c r="A178" s="15"/>
      <c r="B178" s="15"/>
      <c r="C178" s="16"/>
      <c r="D178" s="16"/>
      <c r="E178" s="16"/>
      <c r="F178" s="16"/>
      <c r="G178" s="15"/>
    </row>
    <row r="179" spans="1:7" ht="12.75">
      <c r="A179" s="15"/>
      <c r="B179" s="15"/>
      <c r="C179" s="16"/>
      <c r="D179" s="16"/>
      <c r="E179" s="16"/>
      <c r="F179" s="16"/>
      <c r="G179" s="15"/>
    </row>
    <row r="180" spans="1:7" ht="12.75">
      <c r="A180" s="15"/>
      <c r="B180" s="15"/>
      <c r="C180" s="16"/>
      <c r="D180" s="16"/>
      <c r="E180" s="16"/>
      <c r="F180" s="16"/>
      <c r="G180" s="15"/>
    </row>
    <row r="181" spans="1:7" ht="12.75">
      <c r="A181" s="15"/>
      <c r="B181" s="15"/>
      <c r="C181" s="16"/>
      <c r="D181" s="16"/>
      <c r="E181" s="16"/>
      <c r="F181" s="16"/>
      <c r="G181" s="15"/>
    </row>
    <row r="182" spans="1:7" ht="12.75">
      <c r="A182" s="15"/>
      <c r="B182" s="15"/>
      <c r="C182" s="16"/>
      <c r="D182" s="16"/>
      <c r="E182" s="16"/>
      <c r="F182" s="16"/>
      <c r="G182" s="15"/>
    </row>
    <row r="183" spans="1:7" ht="12.75">
      <c r="A183" s="15"/>
      <c r="B183" s="15"/>
      <c r="C183" s="16"/>
      <c r="D183" s="16"/>
      <c r="E183" s="16"/>
      <c r="F183" s="16"/>
      <c r="G183" s="15"/>
    </row>
    <row r="184" spans="1:7" ht="12.75">
      <c r="A184" s="15"/>
      <c r="B184" s="15"/>
      <c r="C184" s="16"/>
      <c r="D184" s="16"/>
      <c r="E184" s="16"/>
      <c r="F184" s="16"/>
      <c r="G184" s="15"/>
    </row>
    <row r="185" spans="1:7" ht="12.75">
      <c r="A185" s="15"/>
      <c r="B185" s="15"/>
      <c r="C185" s="16"/>
      <c r="D185" s="16"/>
      <c r="E185" s="16"/>
      <c r="F185" s="16"/>
      <c r="G185" s="15"/>
    </row>
    <row r="186" spans="1:7" ht="12.75">
      <c r="A186" s="15"/>
      <c r="B186" s="15"/>
      <c r="C186" s="16"/>
      <c r="D186" s="16"/>
      <c r="E186" s="16"/>
      <c r="F186" s="16"/>
      <c r="G186" s="15"/>
    </row>
    <row r="187" spans="1:7" ht="12.75">
      <c r="A187" s="15"/>
      <c r="B187" s="15"/>
      <c r="C187" s="16"/>
      <c r="D187" s="16"/>
      <c r="E187" s="16"/>
      <c r="F187" s="16"/>
      <c r="G187" s="15"/>
    </row>
    <row r="188" spans="1:7" ht="12.75">
      <c r="A188" s="15"/>
      <c r="B188" s="15"/>
      <c r="C188" s="16"/>
      <c r="D188" s="16"/>
      <c r="E188" s="16"/>
      <c r="F188" s="16"/>
      <c r="G188" s="15"/>
    </row>
    <row r="189" spans="1:7" ht="12.75">
      <c r="A189" s="15"/>
      <c r="B189" s="15"/>
      <c r="C189" s="16"/>
      <c r="D189" s="16"/>
      <c r="E189" s="16"/>
      <c r="F189" s="16"/>
      <c r="G189" s="15"/>
    </row>
    <row r="190" spans="1:7" ht="12.75">
      <c r="A190" s="15"/>
      <c r="B190" s="15"/>
      <c r="C190" s="16"/>
      <c r="D190" s="16"/>
      <c r="E190" s="16"/>
      <c r="F190" s="16"/>
      <c r="G190" s="15"/>
    </row>
    <row r="191" spans="1:7" ht="12.75">
      <c r="A191" s="15"/>
      <c r="B191" s="15"/>
      <c r="C191" s="16"/>
      <c r="D191" s="16"/>
      <c r="E191" s="16"/>
      <c r="F191" s="16"/>
      <c r="G191" s="15"/>
    </row>
    <row r="192" spans="1:7" ht="12.75">
      <c r="A192" s="15"/>
      <c r="B192" s="15"/>
      <c r="C192" s="16"/>
      <c r="D192" s="16"/>
      <c r="E192" s="16"/>
      <c r="F192" s="16"/>
      <c r="G192" s="15"/>
    </row>
    <row r="193" spans="1:7" ht="12.75">
      <c r="A193" s="15"/>
      <c r="B193" s="15"/>
      <c r="C193" s="16"/>
      <c r="D193" s="16"/>
      <c r="E193" s="16"/>
      <c r="F193" s="16"/>
      <c r="G193" s="15"/>
    </row>
    <row r="194" spans="1:7" ht="12.75">
      <c r="A194" s="15"/>
      <c r="B194" s="15"/>
      <c r="C194" s="16"/>
      <c r="D194" s="16"/>
      <c r="E194" s="16"/>
      <c r="F194" s="16"/>
      <c r="G194" s="15"/>
    </row>
    <row r="195" spans="1:7" ht="12.75">
      <c r="A195" s="15"/>
      <c r="B195" s="15"/>
      <c r="C195" s="16"/>
      <c r="D195" s="16"/>
      <c r="E195" s="16"/>
      <c r="F195" s="16"/>
      <c r="G195" s="15"/>
    </row>
    <row r="196" spans="1:7" ht="12.75">
      <c r="A196" s="15"/>
      <c r="B196" s="15"/>
      <c r="C196" s="16"/>
      <c r="D196" s="16"/>
      <c r="E196" s="16"/>
      <c r="F196" s="16"/>
      <c r="G196" s="15"/>
    </row>
    <row r="197" spans="1:7" ht="12.75">
      <c r="A197" s="15"/>
      <c r="B197" s="15"/>
      <c r="C197" s="16"/>
      <c r="D197" s="16"/>
      <c r="E197" s="16"/>
      <c r="F197" s="16"/>
      <c r="G197" s="15"/>
    </row>
    <row r="198" spans="1:7" ht="12.75">
      <c r="A198" s="15"/>
      <c r="B198" s="15"/>
      <c r="C198" s="16"/>
      <c r="D198" s="16"/>
      <c r="E198" s="16"/>
      <c r="F198" s="16"/>
      <c r="G198" s="15"/>
    </row>
    <row r="199" spans="1:7" ht="12.75">
      <c r="A199" s="15"/>
      <c r="B199" s="15"/>
      <c r="C199" s="16"/>
      <c r="D199" s="16"/>
      <c r="E199" s="16"/>
      <c r="F199" s="16"/>
      <c r="G199" s="15"/>
    </row>
    <row r="200" spans="1:7" ht="12.75">
      <c r="A200" s="15"/>
      <c r="B200" s="15"/>
      <c r="C200" s="16"/>
      <c r="D200" s="16"/>
      <c r="E200" s="16"/>
      <c r="F200" s="16"/>
      <c r="G200" s="15"/>
    </row>
    <row r="201" spans="1:7" ht="12.75">
      <c r="A201" s="15"/>
      <c r="B201" s="15"/>
      <c r="C201" s="16"/>
      <c r="D201" s="16"/>
      <c r="E201" s="16"/>
      <c r="F201" s="16"/>
      <c r="G201" s="15"/>
    </row>
    <row r="202" spans="1:7" ht="12.75">
      <c r="A202" s="15"/>
      <c r="B202" s="15"/>
      <c r="C202" s="16"/>
      <c r="D202" s="16"/>
      <c r="E202" s="16"/>
      <c r="F202" s="16"/>
      <c r="G202" s="15"/>
    </row>
    <row r="203" spans="1:7" ht="12.75">
      <c r="A203" s="15"/>
      <c r="B203" s="15"/>
      <c r="C203" s="16"/>
      <c r="D203" s="16"/>
      <c r="E203" s="16"/>
      <c r="F203" s="16"/>
      <c r="G203" s="15"/>
    </row>
    <row r="204" spans="1:7" ht="12.75">
      <c r="A204" s="15"/>
      <c r="B204" s="15"/>
      <c r="C204" s="16"/>
      <c r="D204" s="16"/>
      <c r="E204" s="16"/>
      <c r="F204" s="16"/>
      <c r="G204" s="15"/>
    </row>
    <row r="205" spans="1:7" ht="12.75">
      <c r="A205" s="15"/>
      <c r="B205" s="15"/>
      <c r="C205" s="16"/>
      <c r="D205" s="16"/>
      <c r="E205" s="16"/>
      <c r="F205" s="16"/>
      <c r="G205" s="15"/>
    </row>
    <row r="206" spans="1:7" ht="12.75">
      <c r="A206" s="15"/>
      <c r="B206" s="15"/>
      <c r="C206" s="16"/>
      <c r="D206" s="16"/>
      <c r="E206" s="16"/>
      <c r="F206" s="16"/>
      <c r="G206" s="15"/>
    </row>
    <row r="207" spans="1:7" ht="12.75">
      <c r="A207" s="15"/>
      <c r="B207" s="15"/>
      <c r="C207" s="16"/>
      <c r="D207" s="16"/>
      <c r="E207" s="16"/>
      <c r="F207" s="16"/>
      <c r="G207" s="15"/>
    </row>
    <row r="208" spans="1:7" ht="12.75">
      <c r="A208" s="15"/>
      <c r="B208" s="15"/>
      <c r="C208" s="16"/>
      <c r="D208" s="16"/>
      <c r="E208" s="16"/>
      <c r="F208" s="16"/>
      <c r="G208" s="15"/>
    </row>
    <row r="209" spans="1:7" ht="12.75">
      <c r="A209" s="15"/>
      <c r="B209" s="15"/>
      <c r="C209" s="16"/>
      <c r="D209" s="16"/>
      <c r="E209" s="16"/>
      <c r="F209" s="16"/>
      <c r="G209" s="15"/>
    </row>
    <row r="210" spans="1:7" ht="12.75">
      <c r="A210" s="15"/>
      <c r="B210" s="15"/>
      <c r="C210" s="16"/>
      <c r="D210" s="16"/>
      <c r="E210" s="16"/>
      <c r="F210" s="16"/>
      <c r="G210" s="15"/>
    </row>
    <row r="211" spans="1:7" ht="12.75">
      <c r="A211" s="15"/>
      <c r="B211" s="15"/>
      <c r="C211" s="16"/>
      <c r="D211" s="16"/>
      <c r="E211" s="16"/>
      <c r="F211" s="16"/>
      <c r="G211" s="15"/>
    </row>
    <row r="212" spans="1:7" ht="12.75">
      <c r="A212" s="15"/>
      <c r="B212" s="15"/>
      <c r="C212" s="16"/>
      <c r="D212" s="16"/>
      <c r="E212" s="16"/>
      <c r="F212" s="16"/>
      <c r="G212" s="15"/>
    </row>
    <row r="213" spans="1:7" ht="12.75">
      <c r="A213" s="15"/>
      <c r="B213" s="15"/>
      <c r="C213" s="16"/>
      <c r="D213" s="16"/>
      <c r="E213" s="16"/>
      <c r="F213" s="16"/>
      <c r="G213" s="15"/>
    </row>
    <row r="214" spans="1:7" ht="12.75">
      <c r="A214" s="15"/>
      <c r="B214" s="15"/>
      <c r="C214" s="16"/>
      <c r="D214" s="16"/>
      <c r="E214" s="16"/>
      <c r="F214" s="16"/>
      <c r="G214" s="15"/>
    </row>
    <row r="215" spans="1:7" ht="12.75">
      <c r="A215" s="15"/>
      <c r="B215" s="15"/>
      <c r="C215" s="16"/>
      <c r="D215" s="16"/>
      <c r="E215" s="16"/>
      <c r="F215" s="16"/>
      <c r="G215" s="15"/>
    </row>
    <row r="216" spans="1:7" ht="12.75">
      <c r="A216" s="15"/>
      <c r="B216" s="15"/>
      <c r="C216" s="16"/>
      <c r="D216" s="16"/>
      <c r="E216" s="16"/>
      <c r="F216" s="16"/>
      <c r="G216" s="15"/>
    </row>
    <row r="217" spans="1:7" ht="12.75">
      <c r="A217" s="15"/>
      <c r="B217" s="15"/>
      <c r="C217" s="16"/>
      <c r="D217" s="16"/>
      <c r="E217" s="16"/>
      <c r="F217" s="16"/>
      <c r="G217" s="15"/>
    </row>
    <row r="218" spans="1:7" ht="12.75">
      <c r="A218" s="15"/>
      <c r="B218" s="15"/>
      <c r="C218" s="16"/>
      <c r="D218" s="16"/>
      <c r="E218" s="16"/>
      <c r="F218" s="16"/>
      <c r="G218" s="15"/>
    </row>
    <row r="219" spans="1:7" ht="12.75">
      <c r="A219" s="15"/>
      <c r="B219" s="15"/>
      <c r="C219" s="16"/>
      <c r="D219" s="16"/>
      <c r="E219" s="16"/>
      <c r="F219" s="16"/>
      <c r="G219" s="15"/>
    </row>
    <row r="220" spans="1:7" ht="12.75">
      <c r="A220" s="15"/>
      <c r="B220" s="15"/>
      <c r="C220" s="16"/>
      <c r="D220" s="16"/>
      <c r="E220" s="16"/>
      <c r="F220" s="16"/>
      <c r="G220" s="15"/>
    </row>
    <row r="221" spans="1:7" ht="12.75">
      <c r="A221" s="15"/>
      <c r="B221" s="15"/>
      <c r="C221" s="16"/>
      <c r="D221" s="16"/>
      <c r="E221" s="16"/>
      <c r="F221" s="16"/>
      <c r="G221" s="15"/>
    </row>
    <row r="222" spans="1:7" ht="12.75">
      <c r="A222" s="15"/>
      <c r="B222" s="15"/>
      <c r="C222" s="16"/>
      <c r="D222" s="16"/>
      <c r="E222" s="16"/>
      <c r="F222" s="16"/>
      <c r="G222" s="15"/>
    </row>
    <row r="223" spans="1:7" ht="12.75">
      <c r="A223" s="15"/>
      <c r="B223" s="15"/>
      <c r="C223" s="16"/>
      <c r="D223" s="16"/>
      <c r="E223" s="16"/>
      <c r="F223" s="16"/>
      <c r="G223" s="15"/>
    </row>
    <row r="224" spans="1:7" ht="12.75">
      <c r="A224" s="15"/>
      <c r="B224" s="15"/>
      <c r="C224" s="16"/>
      <c r="D224" s="16"/>
      <c r="E224" s="16"/>
      <c r="F224" s="16"/>
      <c r="G224" s="15"/>
    </row>
    <row r="225" spans="1:7" ht="12.75">
      <c r="A225" s="15"/>
      <c r="B225" s="15"/>
      <c r="C225" s="16"/>
      <c r="D225" s="16"/>
      <c r="E225" s="16"/>
      <c r="F225" s="16"/>
      <c r="G225" s="15"/>
    </row>
    <row r="226" spans="1:7" ht="12.75">
      <c r="A226" s="15"/>
      <c r="B226" s="15"/>
      <c r="C226" s="16"/>
      <c r="D226" s="16"/>
      <c r="E226" s="16"/>
      <c r="F226" s="16"/>
      <c r="G226" s="15"/>
    </row>
    <row r="227" spans="1:7" ht="12.75">
      <c r="A227" s="15"/>
      <c r="B227" s="15"/>
      <c r="C227" s="16"/>
      <c r="D227" s="16"/>
      <c r="E227" s="16"/>
      <c r="F227" s="16"/>
      <c r="G227" s="15"/>
    </row>
    <row r="228" spans="1:7" ht="12.75">
      <c r="A228" s="15"/>
      <c r="B228" s="15"/>
      <c r="C228" s="16"/>
      <c r="D228" s="16"/>
      <c r="E228" s="16"/>
      <c r="F228" s="16"/>
      <c r="G228" s="15"/>
    </row>
    <row r="229" spans="1:7" ht="12.75">
      <c r="A229" s="15"/>
      <c r="B229" s="15"/>
      <c r="C229" s="16"/>
      <c r="D229" s="16"/>
      <c r="E229" s="16"/>
      <c r="F229" s="16"/>
      <c r="G229" s="15"/>
    </row>
    <row r="230" spans="1:7" ht="12.75">
      <c r="A230" s="15"/>
      <c r="B230" s="15"/>
      <c r="C230" s="16"/>
      <c r="D230" s="16"/>
      <c r="E230" s="16"/>
      <c r="F230" s="16"/>
      <c r="G230" s="15"/>
    </row>
    <row r="231" spans="1:7" ht="12.75">
      <c r="A231" s="15"/>
      <c r="B231" s="15"/>
      <c r="C231" s="16"/>
      <c r="D231" s="16"/>
      <c r="E231" s="16"/>
      <c r="F231" s="16"/>
      <c r="G231" s="15"/>
    </row>
    <row r="232" spans="1:7" ht="12.75">
      <c r="A232" s="15"/>
      <c r="B232" s="15"/>
      <c r="C232" s="16"/>
      <c r="D232" s="16"/>
      <c r="E232" s="16"/>
      <c r="F232" s="16"/>
      <c r="G232" s="15"/>
    </row>
    <row r="233" spans="1:7" ht="12.75">
      <c r="A233" s="15"/>
      <c r="B233" s="15"/>
      <c r="C233" s="16"/>
      <c r="D233" s="16"/>
      <c r="E233" s="16"/>
      <c r="F233" s="16"/>
      <c r="G233" s="15"/>
    </row>
    <row r="234" spans="1:7" ht="12.75">
      <c r="A234" s="15"/>
      <c r="B234" s="15"/>
      <c r="C234" s="16"/>
      <c r="D234" s="16"/>
      <c r="E234" s="16"/>
      <c r="F234" s="16"/>
      <c r="G234" s="15"/>
    </row>
    <row r="235" spans="1:7" ht="12.75">
      <c r="A235" s="15"/>
      <c r="B235" s="15"/>
      <c r="C235" s="16"/>
      <c r="D235" s="16"/>
      <c r="E235" s="16"/>
      <c r="F235" s="16"/>
      <c r="G235" s="15"/>
    </row>
    <row r="236" spans="1:7" ht="12.75">
      <c r="A236" s="15"/>
      <c r="B236" s="15"/>
      <c r="C236" s="16"/>
      <c r="D236" s="16"/>
      <c r="E236" s="16"/>
      <c r="F236" s="16"/>
      <c r="G236" s="15"/>
    </row>
    <row r="237" spans="1:7" ht="12.75">
      <c r="A237" s="15"/>
      <c r="B237" s="15"/>
      <c r="C237" s="16"/>
      <c r="D237" s="16"/>
      <c r="E237" s="16"/>
      <c r="F237" s="16"/>
      <c r="G237" s="15"/>
    </row>
    <row r="238" spans="1:7" ht="12.75">
      <c r="A238" s="15"/>
      <c r="B238" s="15"/>
      <c r="C238" s="16"/>
      <c r="D238" s="16"/>
      <c r="E238" s="16"/>
      <c r="F238" s="16"/>
      <c r="G238" s="15"/>
    </row>
    <row r="239" spans="1:7" ht="12.75">
      <c r="A239" s="15"/>
      <c r="B239" s="15"/>
      <c r="C239" s="16"/>
      <c r="D239" s="16"/>
      <c r="E239" s="16"/>
      <c r="F239" s="16"/>
      <c r="G239" s="15"/>
    </row>
    <row r="240" spans="1:7" ht="12.75">
      <c r="A240" s="15"/>
      <c r="B240" s="15"/>
      <c r="C240" s="16"/>
      <c r="D240" s="16"/>
      <c r="E240" s="16"/>
      <c r="F240" s="16"/>
      <c r="G240" s="15"/>
    </row>
    <row r="241" spans="1:7" ht="12.75">
      <c r="A241" s="15"/>
      <c r="B241" s="15"/>
      <c r="C241" s="16"/>
      <c r="D241" s="16"/>
      <c r="E241" s="16"/>
      <c r="F241" s="16"/>
      <c r="G241" s="15"/>
    </row>
    <row r="242" spans="1:7" ht="12.75">
      <c r="A242" s="15"/>
      <c r="B242" s="15"/>
      <c r="C242" s="16"/>
      <c r="D242" s="16"/>
      <c r="E242" s="16"/>
      <c r="F242" s="16"/>
      <c r="G242" s="15"/>
    </row>
    <row r="243" spans="1:7" ht="12.75">
      <c r="A243" s="15"/>
      <c r="B243" s="15"/>
      <c r="C243" s="16"/>
      <c r="D243" s="16"/>
      <c r="E243" s="16"/>
      <c r="F243" s="16"/>
      <c r="G243" s="15"/>
    </row>
    <row r="244" spans="1:7" ht="12.75">
      <c r="A244" s="15"/>
      <c r="B244" s="15"/>
      <c r="C244" s="16"/>
      <c r="D244" s="16"/>
      <c r="E244" s="16"/>
      <c r="F244" s="16"/>
      <c r="G244" s="15"/>
    </row>
  </sheetData>
  <sheetProtection/>
  <mergeCells count="109">
    <mergeCell ref="A43:B43"/>
    <mergeCell ref="A44:B44"/>
    <mergeCell ref="A35:B35"/>
    <mergeCell ref="A49:B49"/>
    <mergeCell ref="A23:B23"/>
    <mergeCell ref="A28:B28"/>
    <mergeCell ref="A25:B25"/>
    <mergeCell ref="A26:B26"/>
    <mergeCell ref="A24:B24"/>
    <mergeCell ref="A27:B27"/>
    <mergeCell ref="A6:G6"/>
    <mergeCell ref="A7:G7"/>
    <mergeCell ref="A70:B70"/>
    <mergeCell ref="G9:G10"/>
    <mergeCell ref="A36:B36"/>
    <mergeCell ref="A29:B29"/>
    <mergeCell ref="A30:B30"/>
    <mergeCell ref="A32:B32"/>
    <mergeCell ref="A40:B40"/>
    <mergeCell ref="A42:B42"/>
    <mergeCell ref="C9:D9"/>
    <mergeCell ref="A31:B31"/>
    <mergeCell ref="C23:G23"/>
    <mergeCell ref="A33:B33"/>
    <mergeCell ref="A34:B34"/>
    <mergeCell ref="A71:B71"/>
    <mergeCell ref="A50:B50"/>
    <mergeCell ref="E9:F9"/>
    <mergeCell ref="A52:B52"/>
    <mergeCell ref="A47:B47"/>
    <mergeCell ref="A39:B39"/>
    <mergeCell ref="A41:B41"/>
    <mergeCell ref="A37:B37"/>
    <mergeCell ref="A38:B38"/>
    <mergeCell ref="A1:G1"/>
    <mergeCell ref="A2:G2"/>
    <mergeCell ref="A3:G3"/>
    <mergeCell ref="C11:G11"/>
    <mergeCell ref="A4:G4"/>
    <mergeCell ref="A9:B10"/>
    <mergeCell ref="C65:G65"/>
    <mergeCell ref="A53:B53"/>
    <mergeCell ref="A61:B61"/>
    <mergeCell ref="A63:B63"/>
    <mergeCell ref="A64:G64"/>
    <mergeCell ref="A56:B56"/>
    <mergeCell ref="A60:B60"/>
    <mergeCell ref="A55:B55"/>
    <mergeCell ref="A58:B58"/>
    <mergeCell ref="A59:B59"/>
    <mergeCell ref="A45:B45"/>
    <mergeCell ref="A46:G46"/>
    <mergeCell ref="C47:G47"/>
    <mergeCell ref="A48:B48"/>
    <mergeCell ref="A51:B51"/>
    <mergeCell ref="A54:B54"/>
    <mergeCell ref="A65:B65"/>
    <mergeCell ref="A57:B57"/>
    <mergeCell ref="A83:B83"/>
    <mergeCell ref="A69:B69"/>
    <mergeCell ref="A68:B68"/>
    <mergeCell ref="A66:B66"/>
    <mergeCell ref="A67:B67"/>
    <mergeCell ref="A62:B62"/>
    <mergeCell ref="A84:B84"/>
    <mergeCell ref="A72:B72"/>
    <mergeCell ref="A73:B73"/>
    <mergeCell ref="A74:B74"/>
    <mergeCell ref="A75:B75"/>
    <mergeCell ref="A76:B76"/>
    <mergeCell ref="A77:B77"/>
    <mergeCell ref="C80:G80"/>
    <mergeCell ref="A81:B81"/>
    <mergeCell ref="A88:B88"/>
    <mergeCell ref="A78:B78"/>
    <mergeCell ref="A79:G79"/>
    <mergeCell ref="A80:B80"/>
    <mergeCell ref="A87:B87"/>
    <mergeCell ref="A85:B85"/>
    <mergeCell ref="A86:B86"/>
    <mergeCell ref="A82:B82"/>
    <mergeCell ref="A99:B99"/>
    <mergeCell ref="A100:B100"/>
    <mergeCell ref="A89:B89"/>
    <mergeCell ref="A91:B91"/>
    <mergeCell ref="C91:G91"/>
    <mergeCell ref="C96:G96"/>
    <mergeCell ref="A94:B94"/>
    <mergeCell ref="A95:G95"/>
    <mergeCell ref="A113:B113"/>
    <mergeCell ref="A103:B103"/>
    <mergeCell ref="A92:B92"/>
    <mergeCell ref="A93:B93"/>
    <mergeCell ref="A110:B110"/>
    <mergeCell ref="A102:B102"/>
    <mergeCell ref="A96:B96"/>
    <mergeCell ref="A97:B97"/>
    <mergeCell ref="A98:B98"/>
    <mergeCell ref="A101:B101"/>
    <mergeCell ref="A118:B118"/>
    <mergeCell ref="A104:B104"/>
    <mergeCell ref="A105:B105"/>
    <mergeCell ref="A106:B106"/>
    <mergeCell ref="A114:B114"/>
    <mergeCell ref="A107:B107"/>
    <mergeCell ref="A108:B108"/>
    <mergeCell ref="A109:B109"/>
    <mergeCell ref="A111:B111"/>
    <mergeCell ref="A112:B112"/>
  </mergeCells>
  <printOptions horizontalCentered="1"/>
  <pageMargins left="0.7874015748031497" right="0.3937007874015748" top="0.3937007874015748" bottom="0.35" header="0" footer="0"/>
  <pageSetup horizontalDpi="300" verticalDpi="300" orientation="portrait" paperSize="9" scale="79" r:id="rId1"/>
  <headerFooter alignWithMargins="0">
    <oddFooter>&amp;R&amp;P</oddFooter>
  </headerFooter>
  <rowBreaks count="2" manualBreakCount="2">
    <brk id="34" max="6" man="1"/>
    <brk id="7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НВ. Колесников</dc:creator>
  <cp:keywords/>
  <dc:description/>
  <cp:lastModifiedBy>kolesnikovnv</cp:lastModifiedBy>
  <cp:lastPrinted>2021-01-30T11:38:24Z</cp:lastPrinted>
  <dcterms:created xsi:type="dcterms:W3CDTF">2013-04-15T10:42:58Z</dcterms:created>
  <dcterms:modified xsi:type="dcterms:W3CDTF">2021-01-30T13:02:14Z</dcterms:modified>
  <cp:category/>
  <cp:version/>
  <cp:contentType/>
  <cp:contentStatus/>
</cp:coreProperties>
</file>