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<sst xmlns="http://schemas.openxmlformats.org/spreadsheetml/2006/main" count="42" uniqueCount="27">
  <si>
    <t>Расчет коэффициентов для соглашений в 2012 году</t>
  </si>
  <si>
    <t>№ п/п</t>
  </si>
  <si>
    <t>Наименование поселения</t>
  </si>
  <si>
    <t>Численность населения</t>
  </si>
  <si>
    <t>Коэффициент численности населения</t>
  </si>
  <si>
    <t>Объем расходов в 2011 году (руб.)</t>
  </si>
  <si>
    <t>Коэффициент объема расходов</t>
  </si>
  <si>
    <t>Коэффициент объема работ</t>
  </si>
  <si>
    <t>Коленовское с/п</t>
  </si>
  <si>
    <t>Краснянское с/п</t>
  </si>
  <si>
    <t>Михайловское с/п</t>
  </si>
  <si>
    <t>Новопокровское с/п</t>
  </si>
  <si>
    <t>Пыховское с/п</t>
  </si>
  <si>
    <t>Терновское с/п</t>
  </si>
  <si>
    <t>Троицкое с/п</t>
  </si>
  <si>
    <t>Центральское с/п</t>
  </si>
  <si>
    <t>Ярковское с/п</t>
  </si>
  <si>
    <t>г/п – город Новохоперск</t>
  </si>
  <si>
    <t>Елань-Коленовское г/п</t>
  </si>
  <si>
    <t>Итого</t>
  </si>
  <si>
    <t>Средний показатель</t>
  </si>
  <si>
    <t>Расчет объемов межбюджетных трансфертов  в 2012 году</t>
  </si>
  <si>
    <t>Индекс роста оплаты труда</t>
  </si>
  <si>
    <t xml:space="preserve">Коэффициент иных затрат </t>
  </si>
  <si>
    <t>Стандартные расходы на оплату труда (руб.)</t>
  </si>
  <si>
    <t>Объем трансферта на 2012 год            (руб.)</t>
  </si>
  <si>
    <t>Объем трансферта с 01.07.2012 по 31.12.2012 года (руб.)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</si>
</sst>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22">
    <font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0"/>
    </font>
    <font>
      <sz val="12"/>
      <name val="Arial"/>
      <family val="0"/>
    </font>
    <font>
      <b/>
      <sz val="12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2" fillId="21" borderId="7" applyNumberFormat="0" applyAlignment="0" applyProtection="0"/>
    <xf numFmtId="0" fontId="1" fillId="0" borderId="0" applyNumberFormat="0" applyFill="0" applyBorder="0" applyAlignment="0" applyProtection="0"/>
    <xf numFmtId="0" fontId="7" fillId="22" borderId="0" applyNumberFormat="0" applyBorder="0" applyAlignment="0" applyProtection="0"/>
    <xf numFmtId="0" fontId="6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1" fillId="0" borderId="9" applyNumberFormat="0" applyFill="0" applyAlignment="0" applyProtection="0"/>
    <xf numFmtId="0" fontId="1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/>
    </xf>
    <xf numFmtId="4" fontId="0" fillId="0" borderId="10" xfId="0" applyNumberFormat="1" applyBorder="1" applyAlignment="1">
      <alignment horizontal="right" indent="1"/>
    </xf>
    <xf numFmtId="0" fontId="18" fillId="0" borderId="0" xfId="0" applyFont="1" applyAlignment="1">
      <alignment/>
    </xf>
    <xf numFmtId="4" fontId="0" fillId="0" borderId="11" xfId="0" applyNumberFormat="1" applyBorder="1" applyAlignment="1">
      <alignment/>
    </xf>
    <xf numFmtId="0" fontId="20" fillId="0" borderId="0" xfId="0" applyFont="1" applyAlignment="1">
      <alignment/>
    </xf>
    <xf numFmtId="0" fontId="20" fillId="0" borderId="10" xfId="0" applyFont="1" applyBorder="1" applyAlignment="1">
      <alignment horizontal="center"/>
    </xf>
    <xf numFmtId="0" fontId="20" fillId="0" borderId="10" xfId="0" applyFont="1" applyBorder="1" applyAlignment="1">
      <alignment/>
    </xf>
    <xf numFmtId="4" fontId="20" fillId="0" borderId="10" xfId="0" applyNumberFormat="1" applyFont="1" applyBorder="1" applyAlignment="1">
      <alignment horizontal="right" indent="1"/>
    </xf>
    <xf numFmtId="2" fontId="20" fillId="0" borderId="10" xfId="0" applyNumberFormat="1" applyFont="1" applyBorder="1" applyAlignment="1">
      <alignment horizontal="right" indent="1"/>
    </xf>
    <xf numFmtId="1" fontId="0" fillId="0" borderId="10" xfId="0" applyNumberFormat="1" applyBorder="1" applyAlignment="1">
      <alignment horizontal="right" indent="1"/>
    </xf>
    <xf numFmtId="3" fontId="0" fillId="0" borderId="10" xfId="0" applyNumberFormat="1" applyBorder="1" applyAlignment="1">
      <alignment horizontal="right" inden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1" fillId="0" borderId="0" xfId="0" applyFont="1" applyAlignment="1">
      <alignment horizontal="center"/>
    </xf>
    <xf numFmtId="0" fontId="20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view="pageBreakPreview" zoomScale="60" zoomScalePageLayoutView="0" workbookViewId="0" topLeftCell="A1">
      <selection activeCell="C18" sqref="C18"/>
    </sheetView>
  </sheetViews>
  <sheetFormatPr defaultColWidth="9.140625" defaultRowHeight="12.75"/>
  <cols>
    <col min="1" max="1" width="4.7109375" style="0" customWidth="1"/>
    <col min="2" max="2" width="27.57421875" style="0" customWidth="1"/>
    <col min="3" max="3" width="13.140625" style="0" customWidth="1"/>
    <col min="4" max="4" width="13.00390625" style="0" customWidth="1"/>
    <col min="5" max="5" width="15.57421875" style="0" customWidth="1"/>
    <col min="6" max="6" width="18.28125" style="0" customWidth="1"/>
    <col min="7" max="7" width="18.7109375" style="0" customWidth="1"/>
  </cols>
  <sheetData>
    <row r="1" ht="12.75">
      <c r="B1" s="6" t="s">
        <v>0</v>
      </c>
    </row>
    <row r="3" spans="1:9" ht="12.75">
      <c r="A3" s="15" t="s">
        <v>1</v>
      </c>
      <c r="B3" s="15" t="s">
        <v>2</v>
      </c>
      <c r="C3" s="15" t="s">
        <v>3</v>
      </c>
      <c r="D3" s="15" t="s">
        <v>4</v>
      </c>
      <c r="E3" s="15" t="s">
        <v>5</v>
      </c>
      <c r="F3" s="15" t="s">
        <v>6</v>
      </c>
      <c r="G3" s="17" t="s">
        <v>7</v>
      </c>
      <c r="H3" s="3"/>
      <c r="I3" s="3"/>
    </row>
    <row r="4" spans="1:9" ht="26.25" customHeight="1">
      <c r="A4" s="16"/>
      <c r="B4" s="16"/>
      <c r="C4" s="16"/>
      <c r="D4" s="16"/>
      <c r="E4" s="16"/>
      <c r="F4" s="16"/>
      <c r="G4" s="17"/>
      <c r="H4" s="3"/>
      <c r="I4" s="3"/>
    </row>
    <row r="5" spans="1:9" ht="12.75">
      <c r="A5" s="4">
        <v>1</v>
      </c>
      <c r="B5" s="4">
        <v>2</v>
      </c>
      <c r="C5" s="4">
        <v>3</v>
      </c>
      <c r="D5" s="4">
        <v>4</v>
      </c>
      <c r="E5" s="4">
        <v>5</v>
      </c>
      <c r="F5" s="4">
        <v>6</v>
      </c>
      <c r="G5" s="4">
        <v>7</v>
      </c>
      <c r="H5" s="3"/>
      <c r="I5" s="3"/>
    </row>
    <row r="6" spans="1:9" ht="12.75">
      <c r="A6" s="1">
        <v>1</v>
      </c>
      <c r="B6" s="1" t="s">
        <v>8</v>
      </c>
      <c r="C6" s="13">
        <v>6479</v>
      </c>
      <c r="D6" s="5">
        <f>C6/C18</f>
        <v>1.7397534480654218</v>
      </c>
      <c r="E6" s="5">
        <v>18217679.51</v>
      </c>
      <c r="F6" s="5">
        <f>E6/E18</f>
        <v>1.100940185495626</v>
      </c>
      <c r="G6" s="5">
        <f aca="true" t="shared" si="0" ref="G6:G18">(D6+F6)/2</f>
        <v>1.420346816780524</v>
      </c>
      <c r="H6" s="3"/>
      <c r="I6" s="3"/>
    </row>
    <row r="7" spans="1:9" ht="12.75">
      <c r="A7" s="1">
        <v>2</v>
      </c>
      <c r="B7" s="1" t="s">
        <v>9</v>
      </c>
      <c r="C7" s="13">
        <v>3281</v>
      </c>
      <c r="D7" s="5">
        <f>C7/C18</f>
        <v>0.8810203832539973</v>
      </c>
      <c r="E7" s="5">
        <v>43606344.2</v>
      </c>
      <c r="F7" s="5">
        <f>E7/E18</f>
        <v>2.63524103857364</v>
      </c>
      <c r="G7" s="5">
        <f t="shared" si="0"/>
        <v>1.7581307109138187</v>
      </c>
      <c r="H7" s="3"/>
      <c r="I7" s="3"/>
    </row>
    <row r="8" spans="1:9" ht="12.75">
      <c r="A8" s="1">
        <v>3</v>
      </c>
      <c r="B8" s="1" t="s">
        <v>10</v>
      </c>
      <c r="C8" s="13">
        <v>1057</v>
      </c>
      <c r="D8" s="5">
        <f>C8/C18</f>
        <v>0.2838276577566215</v>
      </c>
      <c r="E8" s="5">
        <v>4630278.7</v>
      </c>
      <c r="F8" s="5">
        <f>E8/E18</f>
        <v>0.27981938578270915</v>
      </c>
      <c r="G8" s="5">
        <f t="shared" si="0"/>
        <v>0.2818235217696653</v>
      </c>
      <c r="H8" s="3"/>
      <c r="I8" s="3"/>
    </row>
    <row r="9" spans="1:9" ht="12.75">
      <c r="A9" s="1">
        <v>4</v>
      </c>
      <c r="B9" s="1" t="s">
        <v>11</v>
      </c>
      <c r="C9" s="13">
        <v>1548</v>
      </c>
      <c r="D9" s="5">
        <f>C9/C18</f>
        <v>0.41567191504943246</v>
      </c>
      <c r="E9" s="5">
        <v>3277204.87</v>
      </c>
      <c r="F9" s="5">
        <f>E9/E18</f>
        <v>0.198049731608489</v>
      </c>
      <c r="G9" s="5">
        <f t="shared" si="0"/>
        <v>0.3068608233289607</v>
      </c>
      <c r="H9" s="3"/>
      <c r="I9" s="3"/>
    </row>
    <row r="10" spans="1:9" ht="12.75">
      <c r="A10" s="1">
        <v>5</v>
      </c>
      <c r="B10" s="1" t="s">
        <v>12</v>
      </c>
      <c r="C10" s="13">
        <v>1261</v>
      </c>
      <c r="D10" s="5">
        <f>C10/C18</f>
        <v>0.3386061271817405</v>
      </c>
      <c r="E10" s="5">
        <v>3932809.04</v>
      </c>
      <c r="F10" s="5">
        <f>E10/E18</f>
        <v>0.2376695402748621</v>
      </c>
      <c r="G10" s="5">
        <f t="shared" si="0"/>
        <v>0.28813783372830126</v>
      </c>
      <c r="H10" s="3"/>
      <c r="I10" s="3"/>
    </row>
    <row r="11" spans="1:9" ht="12.75">
      <c r="A11" s="1">
        <v>6</v>
      </c>
      <c r="B11" s="1" t="s">
        <v>13</v>
      </c>
      <c r="C11" s="13">
        <v>1005</v>
      </c>
      <c r="D11" s="5">
        <f>C11/C18</f>
        <v>0.2698645184913951</v>
      </c>
      <c r="E11" s="5">
        <v>3235185.28</v>
      </c>
      <c r="F11" s="5">
        <f>E11/E18</f>
        <v>0.19551038211649374</v>
      </c>
      <c r="G11" s="5">
        <f t="shared" si="0"/>
        <v>0.23268745030394442</v>
      </c>
      <c r="H11" s="3"/>
      <c r="I11" s="3"/>
    </row>
    <row r="12" spans="1:9" ht="12.75">
      <c r="A12" s="1">
        <v>7</v>
      </c>
      <c r="B12" s="1" t="s">
        <v>14</v>
      </c>
      <c r="C12" s="13">
        <v>1994</v>
      </c>
      <c r="D12" s="5">
        <f>C12/C18</f>
        <v>0.5354326864396436</v>
      </c>
      <c r="E12" s="5">
        <v>3556624.39</v>
      </c>
      <c r="F12" s="5">
        <f>E12/E18</f>
        <v>0.2149357558692099</v>
      </c>
      <c r="G12" s="5">
        <f t="shared" si="0"/>
        <v>0.37518422115442673</v>
      </c>
      <c r="H12" s="3"/>
      <c r="I12" s="3"/>
    </row>
    <row r="13" spans="1:9" ht="12.75">
      <c r="A13" s="1">
        <v>8</v>
      </c>
      <c r="B13" s="1" t="s">
        <v>15</v>
      </c>
      <c r="C13" s="13">
        <v>898</v>
      </c>
      <c r="D13" s="5">
        <f>C13/C18</f>
        <v>0.24113267423410228</v>
      </c>
      <c r="E13" s="5">
        <v>7947014.25</v>
      </c>
      <c r="F13" s="5">
        <f>E13/E18</f>
        <v>0.4802580557929347</v>
      </c>
      <c r="G13" s="5">
        <f t="shared" si="0"/>
        <v>0.3606953650135185</v>
      </c>
      <c r="H13" s="3"/>
      <c r="I13" s="3"/>
    </row>
    <row r="14" spans="1:9" ht="12.75">
      <c r="A14" s="1">
        <v>9</v>
      </c>
      <c r="B14" s="1" t="s">
        <v>16</v>
      </c>
      <c r="C14" s="13">
        <v>1825</v>
      </c>
      <c r="D14" s="5">
        <f>C14/C18</f>
        <v>0.49005248382765776</v>
      </c>
      <c r="E14" s="5">
        <v>8403997.1</v>
      </c>
      <c r="F14" s="5">
        <f>E14/E18</f>
        <v>0.5078746786109589</v>
      </c>
      <c r="G14" s="5">
        <f t="shared" si="0"/>
        <v>0.49896358121930834</v>
      </c>
      <c r="H14" s="3"/>
      <c r="I14" s="3"/>
    </row>
    <row r="15" spans="1:9" ht="12.75">
      <c r="A15" s="1">
        <v>10</v>
      </c>
      <c r="B15" s="1" t="s">
        <v>17</v>
      </c>
      <c r="C15" s="13">
        <v>17729</v>
      </c>
      <c r="D15" s="5">
        <f>C15/C18</f>
        <v>4.760624923715367</v>
      </c>
      <c r="E15" s="5">
        <v>55931461.35</v>
      </c>
      <c r="F15" s="5">
        <f>E15/E18</f>
        <v>3.3800788623990035</v>
      </c>
      <c r="G15" s="5">
        <f t="shared" si="0"/>
        <v>4.070351893057185</v>
      </c>
      <c r="H15" s="3"/>
      <c r="I15" s="3"/>
    </row>
    <row r="16" spans="1:9" ht="12.75">
      <c r="A16" s="1">
        <v>11</v>
      </c>
      <c r="B16" s="1" t="s">
        <v>18</v>
      </c>
      <c r="C16" s="13">
        <v>3888</v>
      </c>
      <c r="D16" s="5">
        <f>C16/C18</f>
        <v>1.044013181984621</v>
      </c>
      <c r="E16" s="5">
        <v>29282620.31</v>
      </c>
      <c r="F16" s="5">
        <f>E16/E18</f>
        <v>1.7696223834760711</v>
      </c>
      <c r="G16" s="5">
        <f t="shared" si="0"/>
        <v>1.406817782730346</v>
      </c>
      <c r="H16" s="3"/>
      <c r="I16" s="3"/>
    </row>
    <row r="17" spans="1:9" ht="12.75">
      <c r="A17" s="1"/>
      <c r="B17" s="1" t="s">
        <v>19</v>
      </c>
      <c r="C17" s="13">
        <f>SUM(C6:C16)</f>
        <v>40965</v>
      </c>
      <c r="D17" s="5">
        <f>C17/C18</f>
        <v>11</v>
      </c>
      <c r="E17" s="7">
        <f>SUM(E6:E16)</f>
        <v>182021219.00000003</v>
      </c>
      <c r="F17" s="5">
        <f>E17/E18</f>
        <v>11</v>
      </c>
      <c r="G17" s="5">
        <f t="shared" si="0"/>
        <v>11</v>
      </c>
      <c r="H17" s="3"/>
      <c r="I17" s="3"/>
    </row>
    <row r="18" spans="1:9" ht="12.75">
      <c r="A18" s="1"/>
      <c r="B18" s="1" t="s">
        <v>20</v>
      </c>
      <c r="C18" s="14">
        <f>C17/11</f>
        <v>3724.090909090909</v>
      </c>
      <c r="D18" s="5">
        <f>C18/C18</f>
        <v>1</v>
      </c>
      <c r="E18" s="2">
        <f>E17/11</f>
        <v>16547383.545454549</v>
      </c>
      <c r="F18" s="5">
        <f>E18/E18</f>
        <v>1</v>
      </c>
      <c r="G18" s="5">
        <f t="shared" si="0"/>
        <v>1</v>
      </c>
      <c r="H18" s="3"/>
      <c r="I18" s="3"/>
    </row>
  </sheetData>
  <sheetProtection/>
  <mergeCells count="7">
    <mergeCell ref="E3:E4"/>
    <mergeCell ref="F3:F4"/>
    <mergeCell ref="G3:G4"/>
    <mergeCell ref="A3:A4"/>
    <mergeCell ref="B3:B4"/>
    <mergeCell ref="C3:C4"/>
    <mergeCell ref="D3:D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7"/>
  <sheetViews>
    <sheetView tabSelected="1" zoomScalePageLayoutView="0" workbookViewId="0" topLeftCell="A1">
      <selection activeCell="D7" sqref="D7"/>
    </sheetView>
  </sheetViews>
  <sheetFormatPr defaultColWidth="9.140625" defaultRowHeight="12.75"/>
  <cols>
    <col min="1" max="1" width="4.140625" style="0" customWidth="1"/>
    <col min="2" max="2" width="26.8515625" style="0" customWidth="1"/>
    <col min="3" max="3" width="16.57421875" style="0" customWidth="1"/>
    <col min="4" max="4" width="9.00390625" style="0" customWidth="1"/>
    <col min="5" max="5" width="15.8515625" style="0" customWidth="1"/>
    <col min="6" max="6" width="16.28125" style="0" customWidth="1"/>
    <col min="7" max="7" width="17.57421875" style="0" customWidth="1"/>
    <col min="8" max="8" width="18.140625" style="0" customWidth="1"/>
  </cols>
  <sheetData>
    <row r="1" spans="1:8" ht="15.75">
      <c r="A1" s="8"/>
      <c r="B1" s="21" t="s">
        <v>21</v>
      </c>
      <c r="C1" s="22"/>
      <c r="D1" s="22"/>
      <c r="E1" s="22"/>
      <c r="F1" s="22"/>
      <c r="G1" s="22"/>
      <c r="H1" s="8"/>
    </row>
    <row r="2" spans="1:8" ht="15">
      <c r="A2" s="8"/>
      <c r="B2" s="8"/>
      <c r="C2" s="8"/>
      <c r="D2" s="8"/>
      <c r="E2" s="8"/>
      <c r="F2" s="8"/>
      <c r="G2" s="8"/>
      <c r="H2" s="8"/>
    </row>
    <row r="3" spans="1:8" ht="30" customHeight="1">
      <c r="A3" s="19" t="s">
        <v>1</v>
      </c>
      <c r="B3" s="19" t="s">
        <v>2</v>
      </c>
      <c r="C3" s="19" t="s">
        <v>24</v>
      </c>
      <c r="D3" s="19" t="s">
        <v>22</v>
      </c>
      <c r="E3" s="19" t="s">
        <v>23</v>
      </c>
      <c r="F3" s="18" t="s">
        <v>7</v>
      </c>
      <c r="G3" s="18" t="s">
        <v>25</v>
      </c>
      <c r="H3" s="19" t="s">
        <v>26</v>
      </c>
    </row>
    <row r="4" spans="1:8" ht="51.75" customHeight="1">
      <c r="A4" s="20"/>
      <c r="B4" s="20"/>
      <c r="C4" s="20"/>
      <c r="D4" s="20"/>
      <c r="E4" s="20"/>
      <c r="F4" s="18"/>
      <c r="G4" s="18"/>
      <c r="H4" s="20"/>
    </row>
    <row r="5" spans="1:8" ht="15">
      <c r="A5" s="9">
        <v>1</v>
      </c>
      <c r="B5" s="9">
        <v>2</v>
      </c>
      <c r="C5" s="9">
        <v>3</v>
      </c>
      <c r="D5" s="9">
        <v>4</v>
      </c>
      <c r="E5" s="9">
        <v>5</v>
      </c>
      <c r="F5" s="9">
        <v>7</v>
      </c>
      <c r="G5" s="9">
        <v>7</v>
      </c>
      <c r="H5" s="9">
        <v>8</v>
      </c>
    </row>
    <row r="6" spans="1:8" ht="15">
      <c r="A6" s="10">
        <v>1</v>
      </c>
      <c r="B6" s="10" t="s">
        <v>8</v>
      </c>
      <c r="C6" s="11">
        <v>32500</v>
      </c>
      <c r="D6" s="12">
        <v>1</v>
      </c>
      <c r="E6" s="11">
        <v>1.25</v>
      </c>
      <c r="F6" s="12">
        <v>1.42</v>
      </c>
      <c r="G6" s="11">
        <f>C6*D6*E6*F6</f>
        <v>57687.5</v>
      </c>
      <c r="H6" s="11">
        <f>G6/3</f>
        <v>19229.166666666668</v>
      </c>
    </row>
    <row r="7" spans="1:8" ht="15">
      <c r="A7" s="10">
        <v>2</v>
      </c>
      <c r="B7" s="10" t="s">
        <v>9</v>
      </c>
      <c r="C7" s="11">
        <v>32500</v>
      </c>
      <c r="D7" s="12">
        <v>1</v>
      </c>
      <c r="E7" s="11">
        <v>1.25</v>
      </c>
      <c r="F7" s="12">
        <v>1.76</v>
      </c>
      <c r="G7" s="11">
        <f aca="true" t="shared" si="0" ref="G7:G16">C7*D7*E7*F7</f>
        <v>71500</v>
      </c>
      <c r="H7" s="11">
        <f aca="true" t="shared" si="1" ref="H7:H16">G7/3</f>
        <v>23833.333333333332</v>
      </c>
    </row>
    <row r="8" spans="1:8" ht="15">
      <c r="A8" s="10">
        <v>3</v>
      </c>
      <c r="B8" s="10" t="s">
        <v>10</v>
      </c>
      <c r="C8" s="11">
        <v>32500</v>
      </c>
      <c r="D8" s="12">
        <v>1</v>
      </c>
      <c r="E8" s="11">
        <v>1.25</v>
      </c>
      <c r="F8" s="12">
        <v>0.28</v>
      </c>
      <c r="G8" s="11">
        <f t="shared" si="0"/>
        <v>11375.000000000002</v>
      </c>
      <c r="H8" s="11">
        <f t="shared" si="1"/>
        <v>3791.6666666666674</v>
      </c>
    </row>
    <row r="9" spans="1:8" ht="15">
      <c r="A9" s="10">
        <v>4</v>
      </c>
      <c r="B9" s="10" t="s">
        <v>11</v>
      </c>
      <c r="C9" s="11">
        <v>32500</v>
      </c>
      <c r="D9" s="12">
        <v>1</v>
      </c>
      <c r="E9" s="11">
        <v>1.25</v>
      </c>
      <c r="F9" s="12">
        <v>0.31</v>
      </c>
      <c r="G9" s="11">
        <f t="shared" si="0"/>
        <v>12593.75</v>
      </c>
      <c r="H9" s="11">
        <f t="shared" si="1"/>
        <v>4197.916666666667</v>
      </c>
    </row>
    <row r="10" spans="1:8" ht="15">
      <c r="A10" s="10">
        <v>5</v>
      </c>
      <c r="B10" s="10" t="s">
        <v>12</v>
      </c>
      <c r="C10" s="11">
        <v>32500</v>
      </c>
      <c r="D10" s="12">
        <v>1</v>
      </c>
      <c r="E10" s="11">
        <v>1.25</v>
      </c>
      <c r="F10" s="12">
        <v>0.29</v>
      </c>
      <c r="G10" s="11">
        <f t="shared" si="0"/>
        <v>11781.25</v>
      </c>
      <c r="H10" s="11">
        <f t="shared" si="1"/>
        <v>3927.0833333333335</v>
      </c>
    </row>
    <row r="11" spans="1:8" ht="15">
      <c r="A11" s="10">
        <v>6</v>
      </c>
      <c r="B11" s="10" t="s">
        <v>13</v>
      </c>
      <c r="C11" s="11">
        <v>32500</v>
      </c>
      <c r="D11" s="12">
        <v>1</v>
      </c>
      <c r="E11" s="11">
        <v>1.25</v>
      </c>
      <c r="F11" s="12">
        <v>0.23</v>
      </c>
      <c r="G11" s="11">
        <f t="shared" si="0"/>
        <v>9343.75</v>
      </c>
      <c r="H11" s="11">
        <f t="shared" si="1"/>
        <v>3114.5833333333335</v>
      </c>
    </row>
    <row r="12" spans="1:8" ht="15">
      <c r="A12" s="10">
        <v>7</v>
      </c>
      <c r="B12" s="10" t="s">
        <v>14</v>
      </c>
      <c r="C12" s="11">
        <v>32500</v>
      </c>
      <c r="D12" s="12">
        <v>1</v>
      </c>
      <c r="E12" s="11">
        <v>1.25</v>
      </c>
      <c r="F12" s="12">
        <v>0.38</v>
      </c>
      <c r="G12" s="11">
        <f t="shared" si="0"/>
        <v>15437.5</v>
      </c>
      <c r="H12" s="11">
        <f t="shared" si="1"/>
        <v>5145.833333333333</v>
      </c>
    </row>
    <row r="13" spans="1:8" ht="15">
      <c r="A13" s="10">
        <v>8</v>
      </c>
      <c r="B13" s="10" t="s">
        <v>15</v>
      </c>
      <c r="C13" s="11">
        <v>32500</v>
      </c>
      <c r="D13" s="12">
        <v>1</v>
      </c>
      <c r="E13" s="11">
        <v>1.25</v>
      </c>
      <c r="F13" s="12">
        <v>0.36</v>
      </c>
      <c r="G13" s="11">
        <f t="shared" si="0"/>
        <v>14625</v>
      </c>
      <c r="H13" s="11">
        <f t="shared" si="1"/>
        <v>4875</v>
      </c>
    </row>
    <row r="14" spans="1:8" ht="15">
      <c r="A14" s="10">
        <v>9</v>
      </c>
      <c r="B14" s="10" t="s">
        <v>16</v>
      </c>
      <c r="C14" s="11">
        <v>32500</v>
      </c>
      <c r="D14" s="12">
        <v>1</v>
      </c>
      <c r="E14" s="11">
        <v>1.25</v>
      </c>
      <c r="F14" s="12">
        <v>0.5</v>
      </c>
      <c r="G14" s="11">
        <f t="shared" si="0"/>
        <v>20312.5</v>
      </c>
      <c r="H14" s="11">
        <f t="shared" si="1"/>
        <v>6770.833333333333</v>
      </c>
    </row>
    <row r="15" spans="1:8" ht="15">
      <c r="A15" s="10">
        <v>10</v>
      </c>
      <c r="B15" s="10" t="s">
        <v>17</v>
      </c>
      <c r="C15" s="11">
        <v>32500</v>
      </c>
      <c r="D15" s="12">
        <v>1</v>
      </c>
      <c r="E15" s="11">
        <v>1.25</v>
      </c>
      <c r="F15" s="12">
        <v>4.07</v>
      </c>
      <c r="G15" s="11">
        <f t="shared" si="0"/>
        <v>165343.75</v>
      </c>
      <c r="H15" s="11">
        <f t="shared" si="1"/>
        <v>55114.583333333336</v>
      </c>
    </row>
    <row r="16" spans="1:8" ht="15">
      <c r="A16" s="10">
        <v>11</v>
      </c>
      <c r="B16" s="10" t="s">
        <v>18</v>
      </c>
      <c r="C16" s="11">
        <v>32500</v>
      </c>
      <c r="D16" s="12">
        <v>1</v>
      </c>
      <c r="E16" s="11">
        <v>1.25</v>
      </c>
      <c r="F16" s="12">
        <v>1.41</v>
      </c>
      <c r="G16" s="11">
        <f t="shared" si="0"/>
        <v>57281.25</v>
      </c>
      <c r="H16" s="11">
        <f t="shared" si="1"/>
        <v>19093.75</v>
      </c>
    </row>
    <row r="17" spans="1:8" ht="15">
      <c r="A17" s="10"/>
      <c r="B17" s="10" t="s">
        <v>19</v>
      </c>
      <c r="C17" s="11">
        <f>SUM(C6:C16)</f>
        <v>357500</v>
      </c>
      <c r="D17" s="12">
        <v>1</v>
      </c>
      <c r="E17" s="11">
        <v>1.25</v>
      </c>
      <c r="F17" s="12">
        <f>SUM(F6:F16)</f>
        <v>11.010000000000002</v>
      </c>
      <c r="G17" s="11">
        <f>SUM(G6:G16)</f>
        <v>447281.25</v>
      </c>
      <c r="H17" s="11">
        <f>SUM(H6:H16)</f>
        <v>149093.75</v>
      </c>
    </row>
  </sheetData>
  <sheetProtection/>
  <mergeCells count="9">
    <mergeCell ref="G3:G4"/>
    <mergeCell ref="H3:H4"/>
    <mergeCell ref="B1:G1"/>
    <mergeCell ref="A3:A4"/>
    <mergeCell ref="B3:B4"/>
    <mergeCell ref="C3:C4"/>
    <mergeCell ref="D3:D4"/>
    <mergeCell ref="E3:E4"/>
    <mergeCell ref="F3:F4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2012-06-28T12:23:48Z</cp:lastPrinted>
  <dcterms:created xsi:type="dcterms:W3CDTF">1996-10-08T23:32:33Z</dcterms:created>
  <dcterms:modified xsi:type="dcterms:W3CDTF">2012-10-09T10:57:44Z</dcterms:modified>
  <cp:category/>
  <cp:version/>
  <cp:contentType/>
  <cp:contentStatus/>
</cp:coreProperties>
</file>